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Framkvæmdaráð\Viðskiptavinir\Félaga síldarútgerða\2020\"/>
    </mc:Choice>
  </mc:AlternateContent>
  <xr:revisionPtr revIDLastSave="0" documentId="13_ncr:1_{2A8F7729-1B67-413D-96D3-899284DFA529}" xr6:coauthVersionLast="45" xr6:coauthVersionMax="45" xr10:uidLastSave="{00000000-0000-0000-0000-000000000000}"/>
  <bookViews>
    <workbookView minimized="1" xWindow="-24720" yWindow="1650" windowWidth="21600" windowHeight="11385" firstSheet="6" activeTab="7" xr2:uid="{6B62C313-9488-42DB-AB5A-DC4BC659A66C}"/>
    <workbookView xWindow="-120" yWindow="-120" windowWidth="29040" windowHeight="15840" xr2:uid="{892CE06B-3198-46D9-AACA-34AFFA649503}"/>
  </bookViews>
  <sheets>
    <sheet name="Samantekið" sheetId="8" r:id="rId1"/>
    <sheet name="1" sheetId="9" r:id="rId2"/>
    <sheet name="2" sheetId="10" r:id="rId3"/>
    <sheet name="3" sheetId="11" r:id="rId4"/>
    <sheet name="4" sheetId="12" r:id="rId5"/>
    <sheet name="5" sheetId="16" r:id="rId6"/>
    <sheet name="6" sheetId="23" r:id="rId7"/>
    <sheet name="7" sheetId="14" r:id="rId8"/>
    <sheet name="8" sheetId="17" r:id="rId9"/>
    <sheet name="9" sheetId="24" r:id="rId10"/>
    <sheet name="10" sheetId="13" r:id="rId11"/>
    <sheet name="11" sheetId="18" r:id="rId12"/>
    <sheet name="12" sheetId="25" r:id="rId13"/>
    <sheet name="13" sheetId="15" r:id="rId14"/>
    <sheet name="14" sheetId="19" r:id="rId15"/>
    <sheet name="15" sheetId="26" r:id="rId16"/>
    <sheet name="16" sheetId="21" r:id="rId17"/>
    <sheet name="17" sheetId="20" r:id="rId18"/>
    <sheet name="18" sheetId="27" r:id="rId19"/>
    <sheet name="19" sheetId="22" r:id="rId20"/>
    <sheet name="20" sheetId="32" r:id="rId21"/>
    <sheet name="21" sheetId="28" r:id="rId22"/>
    <sheet name="22" sheetId="36" r:id="rId23"/>
    <sheet name="24" sheetId="29" r:id="rId24"/>
    <sheet name="25" sheetId="33" r:id="rId25"/>
    <sheet name="26" sheetId="34" r:id="rId26"/>
    <sheet name="27" sheetId="30" r:id="rId27"/>
    <sheet name="29" sheetId="35" r:id="rId28"/>
    <sheet name="30" sheetId="31" r:id="rId29"/>
    <sheet name="Meginmarkmið 1" sheetId="1" r:id="rId30"/>
    <sheet name="Meginmarkmið 2" sheetId="2" r:id="rId31"/>
    <sheet name="Meginmarkmið 3" sheetId="3" r:id="rId32"/>
    <sheet name="Meginmarkmið 4" sheetId="4" r:id="rId33"/>
    <sheet name="Meginmarkmið 5" sheetId="5" r:id="rId34"/>
    <sheet name="Meginmarkmið 6" sheetId="6" r:id="rId35"/>
  </sheets>
  <definedNames>
    <definedName name="_xlnm.Print_Area" localSheetId="10">'10'!$B$2:$K$46</definedName>
    <definedName name="_xlnm.Print_Area" localSheetId="11">'11'!$B$2:$H$45</definedName>
    <definedName name="_xlnm.Print_Area" localSheetId="12">'12'!$B$2:$J$57</definedName>
    <definedName name="_xlnm.Print_Area" localSheetId="13">'13'!$B$2:$H$57</definedName>
    <definedName name="_xlnm.Print_Area" localSheetId="14">'14'!$B$2:$H$45</definedName>
    <definedName name="_xlnm.Print_Area" localSheetId="15">'15'!$B$2:$I$58</definedName>
    <definedName name="_xlnm.Print_Area" localSheetId="16">'16'!$B$2:$H$46</definedName>
    <definedName name="_xlnm.Print_Area" localSheetId="17">'17'!$B$2:$H$45</definedName>
    <definedName name="_xlnm.Print_Area" localSheetId="18">'18'!$B$2:$H$45</definedName>
    <definedName name="_xlnm.Print_Area" localSheetId="19">'19'!$B$2:$H$44</definedName>
    <definedName name="_xlnm.Print_Area" localSheetId="2">'2'!$B:$I</definedName>
    <definedName name="_xlnm.Print_Area" localSheetId="20">'20'!$B$2:$H$44</definedName>
    <definedName name="_xlnm.Print_Area" localSheetId="21">'21'!$B$2:$H$48</definedName>
    <definedName name="_xlnm.Print_Area" localSheetId="22">'22'!$B$2:$H$49</definedName>
    <definedName name="_xlnm.Print_Area" localSheetId="23">'24'!$B$2:$H$48</definedName>
    <definedName name="_xlnm.Print_Area" localSheetId="24">'25'!$B$2:$H$44</definedName>
    <definedName name="_xlnm.Print_Area" localSheetId="25">'26'!$B$2:$H$44</definedName>
    <definedName name="_xlnm.Print_Area" localSheetId="26">'27'!$B$2:$H$45</definedName>
    <definedName name="_xlnm.Print_Area" localSheetId="27">'29'!$B$2:$H$44</definedName>
    <definedName name="_xlnm.Print_Area" localSheetId="3">'3'!$B:$I</definedName>
    <definedName name="_xlnm.Print_Area" localSheetId="28">'30'!$B$2:$H$45</definedName>
    <definedName name="_xlnm.Print_Area" localSheetId="4">'4'!$B:$H</definedName>
    <definedName name="_xlnm.Print_Area" localSheetId="5">'5'!$B:$H</definedName>
    <definedName name="_xlnm.Print_Area" localSheetId="6">'6'!$B:$I</definedName>
    <definedName name="_xlnm.Print_Area" localSheetId="7">'7'!$B:$H</definedName>
    <definedName name="_xlnm.Print_Area" localSheetId="8">'8'!$B$2:$H$45</definedName>
    <definedName name="_xlnm.Print_Area" localSheetId="9">'9'!$B$2:$H$46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0" i="1" l="1"/>
  <c r="I23" i="31" l="1"/>
  <c r="H36" i="12" l="1"/>
  <c r="I38" i="8" l="1"/>
  <c r="F38" i="8"/>
  <c r="F47" i="8"/>
  <c r="L41" i="8"/>
  <c r="K41" i="8"/>
  <c r="H41" i="8"/>
  <c r="G41" i="8"/>
  <c r="F41" i="8"/>
  <c r="H77" i="6"/>
  <c r="L38" i="8" s="1"/>
  <c r="H65" i="6"/>
  <c r="K38" i="8" s="1"/>
  <c r="H64" i="6"/>
  <c r="J38" i="8" s="1"/>
  <c r="H63" i="6"/>
  <c r="H62" i="6"/>
  <c r="H38" i="8" s="1"/>
  <c r="H61" i="6"/>
  <c r="G38" i="8" s="1"/>
  <c r="M38" i="8" s="1"/>
  <c r="H51" i="6"/>
  <c r="L47" i="8" s="1"/>
  <c r="H39" i="6"/>
  <c r="K47" i="8" s="1"/>
  <c r="H38" i="6"/>
  <c r="J47" i="8" s="1"/>
  <c r="H37" i="6"/>
  <c r="I47" i="8" s="1"/>
  <c r="H36" i="6"/>
  <c r="H47" i="8" s="1"/>
  <c r="H35" i="6"/>
  <c r="G47" i="8" s="1"/>
  <c r="H26" i="6"/>
  <c r="H14" i="6"/>
  <c r="H13" i="6"/>
  <c r="J41" i="8" s="1"/>
  <c r="H12" i="6"/>
  <c r="I41" i="8" s="1"/>
  <c r="H11" i="6"/>
  <c r="H10" i="6"/>
  <c r="L12" i="8"/>
  <c r="I12" i="8"/>
  <c r="H12" i="8"/>
  <c r="F12" i="8"/>
  <c r="K37" i="8"/>
  <c r="G37" i="8"/>
  <c r="F37" i="8"/>
  <c r="F35" i="8"/>
  <c r="K29" i="8"/>
  <c r="J29" i="8"/>
  <c r="I29" i="8"/>
  <c r="G29" i="8"/>
  <c r="F29" i="8"/>
  <c r="H75" i="5"/>
  <c r="L37" i="8" s="1"/>
  <c r="H63" i="5"/>
  <c r="H62" i="5"/>
  <c r="J37" i="8" s="1"/>
  <c r="H61" i="5"/>
  <c r="I37" i="8" s="1"/>
  <c r="H60" i="5"/>
  <c r="H37" i="8" s="1"/>
  <c r="H59" i="5"/>
  <c r="H51" i="5"/>
  <c r="L35" i="8" s="1"/>
  <c r="H39" i="5"/>
  <c r="K35" i="8" s="1"/>
  <c r="H38" i="5"/>
  <c r="J35" i="8" s="1"/>
  <c r="H37" i="5"/>
  <c r="I35" i="8" s="1"/>
  <c r="H36" i="5"/>
  <c r="H35" i="8" s="1"/>
  <c r="H35" i="5"/>
  <c r="G35" i="8" s="1"/>
  <c r="H26" i="5"/>
  <c r="H36" i="30" s="1"/>
  <c r="H14" i="5"/>
  <c r="G36" i="30" s="1"/>
  <c r="H13" i="5"/>
  <c r="F36" i="30" s="1"/>
  <c r="H12" i="5"/>
  <c r="E36" i="30" s="1"/>
  <c r="H11" i="5"/>
  <c r="D36" i="30" s="1"/>
  <c r="H10" i="5"/>
  <c r="C36" i="30" s="1"/>
  <c r="H100" i="5"/>
  <c r="H36" i="13" s="1"/>
  <c r="H88" i="5"/>
  <c r="G36" i="13" s="1"/>
  <c r="H87" i="5"/>
  <c r="F36" i="13" s="1"/>
  <c r="H86" i="5"/>
  <c r="E36" i="13" s="1"/>
  <c r="H85" i="5"/>
  <c r="D36" i="13" s="1"/>
  <c r="H84" i="5"/>
  <c r="C36" i="13" s="1"/>
  <c r="L19" i="8"/>
  <c r="H19" i="8"/>
  <c r="F19" i="8"/>
  <c r="H26" i="4"/>
  <c r="H36" i="20" s="1"/>
  <c r="H14" i="4"/>
  <c r="G36" i="20" s="1"/>
  <c r="H13" i="4"/>
  <c r="F36" i="20" s="1"/>
  <c r="H12" i="4"/>
  <c r="E36" i="20" s="1"/>
  <c r="H11" i="4"/>
  <c r="D36" i="20" s="1"/>
  <c r="H10" i="4"/>
  <c r="C36" i="20" s="1"/>
  <c r="F43" i="8"/>
  <c r="J43" i="8"/>
  <c r="L11" i="8"/>
  <c r="H11" i="8"/>
  <c r="F11" i="8"/>
  <c r="J48" i="8"/>
  <c r="F48" i="8"/>
  <c r="H24" i="8"/>
  <c r="F24" i="8"/>
  <c r="J34" i="8"/>
  <c r="F34" i="8"/>
  <c r="H125" i="3"/>
  <c r="L43" i="8" s="1"/>
  <c r="H113" i="3"/>
  <c r="K43" i="8" s="1"/>
  <c r="H112" i="3"/>
  <c r="H111" i="3"/>
  <c r="I43" i="8" s="1"/>
  <c r="H110" i="3"/>
  <c r="H43" i="8" s="1"/>
  <c r="H109" i="3"/>
  <c r="G43" i="8" s="1"/>
  <c r="H100" i="3"/>
  <c r="H36" i="24" s="1"/>
  <c r="H88" i="3"/>
  <c r="G36" i="24" s="1"/>
  <c r="H87" i="3"/>
  <c r="F36" i="24" s="1"/>
  <c r="H86" i="3"/>
  <c r="E36" i="24" s="1"/>
  <c r="H85" i="3"/>
  <c r="D36" i="24" s="1"/>
  <c r="H84" i="3"/>
  <c r="H75" i="3"/>
  <c r="L48" i="8" s="1"/>
  <c r="H63" i="3"/>
  <c r="K48" i="8" s="1"/>
  <c r="H62" i="3"/>
  <c r="H61" i="3"/>
  <c r="I48" i="8" s="1"/>
  <c r="H60" i="3"/>
  <c r="H48" i="8" s="1"/>
  <c r="H59" i="3"/>
  <c r="G48" i="8" s="1"/>
  <c r="H50" i="3"/>
  <c r="H38" i="3"/>
  <c r="G37" i="36" s="1"/>
  <c r="H37" i="3"/>
  <c r="F37" i="36" s="1"/>
  <c r="H36" i="3"/>
  <c r="E37" i="36" s="1"/>
  <c r="H35" i="3"/>
  <c r="D37" i="36" s="1"/>
  <c r="H34" i="3"/>
  <c r="H26" i="3"/>
  <c r="L34" i="8" s="1"/>
  <c r="H14" i="3"/>
  <c r="K34" i="8" s="1"/>
  <c r="H13" i="3"/>
  <c r="H12" i="3"/>
  <c r="I34" i="8" s="1"/>
  <c r="H11" i="3"/>
  <c r="H34" i="8" s="1"/>
  <c r="H10" i="3"/>
  <c r="G34" i="8" s="1"/>
  <c r="F13" i="8"/>
  <c r="H556" i="2"/>
  <c r="G42" i="8" s="1"/>
  <c r="F42" i="8"/>
  <c r="F31" i="8"/>
  <c r="F4" i="8"/>
  <c r="G44" i="8"/>
  <c r="H502" i="2"/>
  <c r="F44" i="8"/>
  <c r="F28" i="8"/>
  <c r="F20" i="8"/>
  <c r="F25" i="8"/>
  <c r="F5" i="8"/>
  <c r="F22" i="8"/>
  <c r="J39" i="8"/>
  <c r="I39" i="8"/>
  <c r="H39" i="8"/>
  <c r="H395" i="2"/>
  <c r="K39" i="8" s="1"/>
  <c r="H394" i="2"/>
  <c r="H393" i="2"/>
  <c r="H392" i="2"/>
  <c r="H391" i="2"/>
  <c r="G39" i="8" s="1"/>
  <c r="F39" i="8"/>
  <c r="H385" i="2"/>
  <c r="L33" i="8" s="1"/>
  <c r="F33" i="8"/>
  <c r="F30" i="8"/>
  <c r="F15" i="8"/>
  <c r="F17" i="8"/>
  <c r="F26" i="8"/>
  <c r="F23" i="8"/>
  <c r="H256" i="2"/>
  <c r="H36" i="16" s="1"/>
  <c r="F7" i="8"/>
  <c r="F32" i="8"/>
  <c r="F45" i="8"/>
  <c r="F36" i="8"/>
  <c r="F46" i="8"/>
  <c r="F3" i="8"/>
  <c r="F14" i="8"/>
  <c r="F21" i="8"/>
  <c r="F27" i="8"/>
  <c r="F40" i="8"/>
  <c r="H586" i="2"/>
  <c r="H36" i="18" s="1"/>
  <c r="H578" i="2"/>
  <c r="G36" i="18" s="1"/>
  <c r="H577" i="2"/>
  <c r="F36" i="18" s="1"/>
  <c r="H576" i="2"/>
  <c r="E36" i="18" s="1"/>
  <c r="H575" i="2"/>
  <c r="D36" i="18" s="1"/>
  <c r="H574" i="2"/>
  <c r="C36" i="18" s="1"/>
  <c r="H568" i="2"/>
  <c r="L42" i="8" s="1"/>
  <c r="H560" i="2"/>
  <c r="K42" i="8" s="1"/>
  <c r="H559" i="2"/>
  <c r="J42" i="8" s="1"/>
  <c r="H558" i="2"/>
  <c r="I42" i="8" s="1"/>
  <c r="H557" i="2"/>
  <c r="H42" i="8" s="1"/>
  <c r="H550" i="2"/>
  <c r="H36" i="35" s="1"/>
  <c r="H542" i="2"/>
  <c r="G36" i="35" s="1"/>
  <c r="H541" i="2"/>
  <c r="F36" i="35" s="1"/>
  <c r="H540" i="2"/>
  <c r="E36" i="35" s="1"/>
  <c r="H539" i="2"/>
  <c r="D36" i="35" s="1"/>
  <c r="H538" i="2"/>
  <c r="C36" i="35" s="1"/>
  <c r="H532" i="2"/>
  <c r="L4" i="8" s="1"/>
  <c r="H524" i="2"/>
  <c r="K4" i="8" s="1"/>
  <c r="H523" i="2"/>
  <c r="J4" i="8" s="1"/>
  <c r="H522" i="2"/>
  <c r="I4" i="8" s="1"/>
  <c r="H521" i="2"/>
  <c r="H4" i="8" s="1"/>
  <c r="H520" i="2"/>
  <c r="G4" i="8" s="1"/>
  <c r="H514" i="2"/>
  <c r="L44" i="8" s="1"/>
  <c r="H506" i="2"/>
  <c r="K44" i="8" s="1"/>
  <c r="H505" i="2"/>
  <c r="J44" i="8" s="1"/>
  <c r="H504" i="2"/>
  <c r="I44" i="8" s="1"/>
  <c r="H503" i="2"/>
  <c r="H44" i="8" s="1"/>
  <c r="H496" i="2"/>
  <c r="H36" i="34" s="1"/>
  <c r="H488" i="2"/>
  <c r="G36" i="34" s="1"/>
  <c r="H487" i="2"/>
  <c r="F36" i="34" s="1"/>
  <c r="H486" i="2"/>
  <c r="E36" i="34" s="1"/>
  <c r="H485" i="2"/>
  <c r="D36" i="34" s="1"/>
  <c r="H484" i="2"/>
  <c r="C36" i="34" s="1"/>
  <c r="H478" i="2"/>
  <c r="H36" i="27" s="1"/>
  <c r="H470" i="2"/>
  <c r="G36" i="27" s="1"/>
  <c r="H469" i="2"/>
  <c r="F36" i="27" s="1"/>
  <c r="H468" i="2"/>
  <c r="E36" i="27" s="1"/>
  <c r="H467" i="2"/>
  <c r="D36" i="27" s="1"/>
  <c r="H466" i="2"/>
  <c r="C36" i="27" s="1"/>
  <c r="H460" i="2"/>
  <c r="L25" i="8" s="1"/>
  <c r="H452" i="2"/>
  <c r="K25" i="8" s="1"/>
  <c r="H451" i="2"/>
  <c r="J25" i="8" s="1"/>
  <c r="H450" i="2"/>
  <c r="I25" i="8" s="1"/>
  <c r="H449" i="2"/>
  <c r="H25" i="8" s="1"/>
  <c r="H448" i="2"/>
  <c r="G25" i="8" s="1"/>
  <c r="M25" i="8" s="1"/>
  <c r="H442" i="2"/>
  <c r="H36" i="11" s="1"/>
  <c r="H434" i="2"/>
  <c r="G36" i="11" s="1"/>
  <c r="H433" i="2"/>
  <c r="F36" i="11" s="1"/>
  <c r="H432" i="2"/>
  <c r="E36" i="11" s="1"/>
  <c r="H431" i="2"/>
  <c r="D36" i="11" s="1"/>
  <c r="H430" i="2"/>
  <c r="H424" i="2"/>
  <c r="H36" i="32" s="1"/>
  <c r="H416" i="2"/>
  <c r="G36" i="32" s="1"/>
  <c r="H415" i="2"/>
  <c r="F36" i="32" s="1"/>
  <c r="H414" i="2"/>
  <c r="E36" i="32" s="1"/>
  <c r="H413" i="2"/>
  <c r="D36" i="32" s="1"/>
  <c r="H412" i="2"/>
  <c r="C36" i="32" s="1"/>
  <c r="H403" i="2"/>
  <c r="L39" i="8" s="1"/>
  <c r="H377" i="2"/>
  <c r="K33" i="8" s="1"/>
  <c r="H376" i="2"/>
  <c r="J33" i="8" s="1"/>
  <c r="H375" i="2"/>
  <c r="I33" i="8" s="1"/>
  <c r="H374" i="2"/>
  <c r="H33" i="8" s="1"/>
  <c r="H373" i="2"/>
  <c r="G33" i="8" s="1"/>
  <c r="M33" i="8" s="1"/>
  <c r="H367" i="2"/>
  <c r="L30" i="8" s="1"/>
  <c r="H355" i="2"/>
  <c r="K30" i="8" s="1"/>
  <c r="H354" i="2"/>
  <c r="J30" i="8" s="1"/>
  <c r="H353" i="2"/>
  <c r="I30" i="8" s="1"/>
  <c r="H352" i="2"/>
  <c r="H30" i="8" s="1"/>
  <c r="H351" i="2"/>
  <c r="G30" i="8" s="1"/>
  <c r="H345" i="2"/>
  <c r="H36" i="15" s="1"/>
  <c r="H333" i="2"/>
  <c r="G36" i="15" s="1"/>
  <c r="H332" i="2"/>
  <c r="F36" i="15" s="1"/>
  <c r="H331" i="2"/>
  <c r="E36" i="15" s="1"/>
  <c r="H330" i="2"/>
  <c r="D36" i="15" s="1"/>
  <c r="H329" i="2"/>
  <c r="C36" i="15" s="1"/>
  <c r="H323" i="2"/>
  <c r="H36" i="26" s="1"/>
  <c r="H311" i="2"/>
  <c r="G36" i="26" s="1"/>
  <c r="H310" i="2"/>
  <c r="F36" i="26" s="1"/>
  <c r="H309" i="2"/>
  <c r="E36" i="26" s="1"/>
  <c r="H308" i="2"/>
  <c r="D36" i="26" s="1"/>
  <c r="H307" i="2"/>
  <c r="C36" i="26" s="1"/>
  <c r="H301" i="2"/>
  <c r="H36" i="29" s="1"/>
  <c r="H291" i="2"/>
  <c r="H289" i="2"/>
  <c r="G36" i="29" s="1"/>
  <c r="H288" i="2"/>
  <c r="F36" i="29" s="1"/>
  <c r="H287" i="2"/>
  <c r="E36" i="29" s="1"/>
  <c r="H286" i="2"/>
  <c r="D36" i="29" s="1"/>
  <c r="H285" i="2"/>
  <c r="C36" i="29" s="1"/>
  <c r="H279" i="2"/>
  <c r="H36" i="28" s="1"/>
  <c r="H267" i="2"/>
  <c r="G36" i="28" s="1"/>
  <c r="H266" i="2"/>
  <c r="F36" i="28" s="1"/>
  <c r="H265" i="2"/>
  <c r="E36" i="28" s="1"/>
  <c r="H264" i="2"/>
  <c r="D36" i="28" s="1"/>
  <c r="H263" i="2"/>
  <c r="C36" i="28" s="1"/>
  <c r="H244" i="2"/>
  <c r="G36" i="16" s="1"/>
  <c r="H243" i="2"/>
  <c r="F36" i="16" s="1"/>
  <c r="H242" i="2"/>
  <c r="E36" i="16" s="1"/>
  <c r="H241" i="2"/>
  <c r="D36" i="16" s="1"/>
  <c r="H240" i="2"/>
  <c r="C36" i="16" s="1"/>
  <c r="H234" i="2"/>
  <c r="H36" i="31" s="1"/>
  <c r="H222" i="2"/>
  <c r="G36" i="31" s="1"/>
  <c r="H221" i="2"/>
  <c r="F36" i="31" s="1"/>
  <c r="H220" i="2"/>
  <c r="E36" i="31" s="1"/>
  <c r="H219" i="2"/>
  <c r="D36" i="31" s="1"/>
  <c r="H218" i="2"/>
  <c r="C36" i="31" s="1"/>
  <c r="H211" i="2"/>
  <c r="L45" i="8" s="1"/>
  <c r="H199" i="2"/>
  <c r="K45" i="8" s="1"/>
  <c r="H198" i="2"/>
  <c r="J45" i="8" s="1"/>
  <c r="H197" i="2"/>
  <c r="I45" i="8" s="1"/>
  <c r="H196" i="2"/>
  <c r="H45" i="8" s="1"/>
  <c r="H195" i="2"/>
  <c r="G45" i="8" s="1"/>
  <c r="H189" i="2"/>
  <c r="L36" i="8" s="1"/>
  <c r="H177" i="2"/>
  <c r="K36" i="8" s="1"/>
  <c r="H176" i="2"/>
  <c r="J36" i="8" s="1"/>
  <c r="H175" i="2"/>
  <c r="I36" i="8" s="1"/>
  <c r="H174" i="2"/>
  <c r="H36" i="8" s="1"/>
  <c r="H173" i="2"/>
  <c r="G36" i="8" s="1"/>
  <c r="H167" i="2"/>
  <c r="L46" i="8" s="1"/>
  <c r="H155" i="2"/>
  <c r="K46" i="8" s="1"/>
  <c r="H154" i="2"/>
  <c r="J46" i="8" s="1"/>
  <c r="H153" i="2"/>
  <c r="I46" i="8" s="1"/>
  <c r="H152" i="2"/>
  <c r="H46" i="8" s="1"/>
  <c r="H151" i="2"/>
  <c r="G46" i="8" s="1"/>
  <c r="H145" i="2"/>
  <c r="L3" i="8" s="1"/>
  <c r="H133" i="2"/>
  <c r="K3" i="8" s="1"/>
  <c r="H132" i="2"/>
  <c r="J3" i="8" s="1"/>
  <c r="H131" i="2"/>
  <c r="H130" i="2"/>
  <c r="H3" i="8" s="1"/>
  <c r="H129" i="2"/>
  <c r="G3" i="8" s="1"/>
  <c r="H123" i="2"/>
  <c r="H36" i="25" s="1"/>
  <c r="H111" i="2"/>
  <c r="G36" i="25" s="1"/>
  <c r="H110" i="2"/>
  <c r="F36" i="25" s="1"/>
  <c r="H109" i="2"/>
  <c r="E36" i="25" s="1"/>
  <c r="H108" i="2"/>
  <c r="D36" i="25" s="1"/>
  <c r="H107" i="2"/>
  <c r="C36" i="25" s="1"/>
  <c r="H98" i="2"/>
  <c r="H36" i="22" s="1"/>
  <c r="H86" i="2"/>
  <c r="G36" i="22" s="1"/>
  <c r="H85" i="2"/>
  <c r="F36" i="22" s="1"/>
  <c r="H84" i="2"/>
  <c r="E36" i="22" s="1"/>
  <c r="H83" i="2"/>
  <c r="D36" i="22" s="1"/>
  <c r="H82" i="2"/>
  <c r="H74" i="2"/>
  <c r="H36" i="33" s="1"/>
  <c r="H62" i="2"/>
  <c r="G36" i="33" s="1"/>
  <c r="H61" i="2"/>
  <c r="F36" i="33" s="1"/>
  <c r="H60" i="2"/>
  <c r="E36" i="33" s="1"/>
  <c r="H59" i="2"/>
  <c r="D36" i="33" s="1"/>
  <c r="H58" i="2"/>
  <c r="C36" i="33" s="1"/>
  <c r="H50" i="2"/>
  <c r="L40" i="8" s="1"/>
  <c r="H38" i="2"/>
  <c r="K40" i="8" s="1"/>
  <c r="H37" i="2"/>
  <c r="J40" i="8" s="1"/>
  <c r="H36" i="2"/>
  <c r="I40" i="8" s="1"/>
  <c r="H35" i="2"/>
  <c r="H40" i="8" s="1"/>
  <c r="H34" i="2"/>
  <c r="G40" i="8" s="1"/>
  <c r="H26" i="2"/>
  <c r="H34" i="23" s="1"/>
  <c r="H14" i="2"/>
  <c r="G34" i="23" s="1"/>
  <c r="H13" i="2"/>
  <c r="F34" i="23" s="1"/>
  <c r="H12" i="2"/>
  <c r="E34" i="23" s="1"/>
  <c r="H11" i="2"/>
  <c r="D34" i="23" s="1"/>
  <c r="H10" i="2"/>
  <c r="F8" i="8"/>
  <c r="H9" i="8"/>
  <c r="I9" i="8"/>
  <c r="J9" i="8"/>
  <c r="K9" i="8"/>
  <c r="L9" i="8"/>
  <c r="F18" i="8"/>
  <c r="F16" i="8"/>
  <c r="F6" i="8"/>
  <c r="F10" i="8"/>
  <c r="F9" i="8"/>
  <c r="J12" i="8" l="1"/>
  <c r="H29" i="8"/>
  <c r="L29" i="8"/>
  <c r="G12" i="8"/>
  <c r="K12" i="8"/>
  <c r="I19" i="8"/>
  <c r="J19" i="8"/>
  <c r="G19" i="8"/>
  <c r="K19" i="8"/>
  <c r="L24" i="8"/>
  <c r="H37" i="36"/>
  <c r="I24" i="8"/>
  <c r="I11" i="8"/>
  <c r="G24" i="8"/>
  <c r="C37" i="36"/>
  <c r="G11" i="8"/>
  <c r="M11" i="8" s="1"/>
  <c r="C36" i="24"/>
  <c r="J24" i="8"/>
  <c r="J11" i="8"/>
  <c r="K24" i="8"/>
  <c r="K11" i="8"/>
  <c r="E34" i="9"/>
  <c r="E34" i="10"/>
  <c r="H8" i="8"/>
  <c r="L8" i="8"/>
  <c r="J27" i="8"/>
  <c r="H21" i="8"/>
  <c r="L21" i="8"/>
  <c r="I14" i="8"/>
  <c r="J32" i="8"/>
  <c r="G7" i="8"/>
  <c r="M7" i="8" s="1"/>
  <c r="H23" i="8"/>
  <c r="L23" i="8"/>
  <c r="I26" i="8"/>
  <c r="J17" i="8"/>
  <c r="H15" i="8"/>
  <c r="L15" i="8"/>
  <c r="G22" i="8"/>
  <c r="M22" i="8" s="1"/>
  <c r="K22" i="8"/>
  <c r="I5" i="8"/>
  <c r="G20" i="8"/>
  <c r="K20" i="8"/>
  <c r="H28" i="8"/>
  <c r="L28" i="8"/>
  <c r="J31" i="8"/>
  <c r="G13" i="8"/>
  <c r="K13" i="8"/>
  <c r="G8" i="8"/>
  <c r="C34" i="23"/>
  <c r="F34" i="9"/>
  <c r="F34" i="10"/>
  <c r="I8" i="8"/>
  <c r="G27" i="8"/>
  <c r="K27" i="8"/>
  <c r="I21" i="8"/>
  <c r="J14" i="8"/>
  <c r="G32" i="8"/>
  <c r="K32" i="8"/>
  <c r="H7" i="8"/>
  <c r="L7" i="8"/>
  <c r="I23" i="8"/>
  <c r="J26" i="8"/>
  <c r="G17" i="8"/>
  <c r="M17" i="8" s="1"/>
  <c r="K17" i="8"/>
  <c r="I15" i="8"/>
  <c r="H22" i="8"/>
  <c r="L22" i="8"/>
  <c r="J5" i="8"/>
  <c r="H20" i="8"/>
  <c r="L20" i="8"/>
  <c r="I28" i="8"/>
  <c r="G31" i="8"/>
  <c r="K31" i="8"/>
  <c r="H13" i="8"/>
  <c r="L13" i="8"/>
  <c r="M13" i="8" s="1"/>
  <c r="M43" i="8"/>
  <c r="G21" i="8"/>
  <c r="C36" i="22"/>
  <c r="C34" i="9"/>
  <c r="C34" i="10"/>
  <c r="G34" i="9"/>
  <c r="G34" i="10"/>
  <c r="J8" i="8"/>
  <c r="H27" i="8"/>
  <c r="L27" i="8"/>
  <c r="J21" i="8"/>
  <c r="G14" i="8"/>
  <c r="M14" i="8" s="1"/>
  <c r="K14" i="8"/>
  <c r="H32" i="8"/>
  <c r="L32" i="8"/>
  <c r="I7" i="8"/>
  <c r="J23" i="8"/>
  <c r="G26" i="8"/>
  <c r="K26" i="8"/>
  <c r="H17" i="8"/>
  <c r="L17" i="8"/>
  <c r="J15" i="8"/>
  <c r="I22" i="8"/>
  <c r="K5" i="8"/>
  <c r="I20" i="8"/>
  <c r="J28" i="8"/>
  <c r="H31" i="8"/>
  <c r="L31" i="8"/>
  <c r="I13" i="8"/>
  <c r="D34" i="9"/>
  <c r="D34" i="10"/>
  <c r="H34" i="9"/>
  <c r="H34" i="10"/>
  <c r="K8" i="8"/>
  <c r="I27" i="8"/>
  <c r="K21" i="8"/>
  <c r="H14" i="8"/>
  <c r="L14" i="8"/>
  <c r="I3" i="8"/>
  <c r="I32" i="8"/>
  <c r="J7" i="8"/>
  <c r="G23" i="8"/>
  <c r="K23" i="8"/>
  <c r="H26" i="8"/>
  <c r="L26" i="8"/>
  <c r="I17" i="8"/>
  <c r="K15" i="8"/>
  <c r="J22" i="8"/>
  <c r="H5" i="8"/>
  <c r="L5" i="8"/>
  <c r="J20" i="8"/>
  <c r="G28" i="8"/>
  <c r="M28" i="8" s="1"/>
  <c r="K28" i="8"/>
  <c r="I31" i="8"/>
  <c r="J13" i="8"/>
  <c r="M23" i="8"/>
  <c r="K7" i="8"/>
  <c r="M31" i="8"/>
  <c r="M42" i="8"/>
  <c r="M21" i="8"/>
  <c r="G15" i="8"/>
  <c r="M15" i="8" s="1"/>
  <c r="M30" i="8"/>
  <c r="G5" i="8"/>
  <c r="M5" i="8" s="1"/>
  <c r="C36" i="11"/>
  <c r="M27" i="8"/>
  <c r="M26" i="8"/>
  <c r="M39" i="8"/>
  <c r="M40" i="8"/>
  <c r="M32" i="8"/>
  <c r="M4" i="8"/>
  <c r="M12" i="8"/>
  <c r="M47" i="8"/>
  <c r="M8" i="8"/>
  <c r="M45" i="8"/>
  <c r="M44" i="8"/>
  <c r="M48" i="8"/>
  <c r="M37" i="8"/>
  <c r="M41" i="8"/>
  <c r="M36" i="8"/>
  <c r="M20" i="8"/>
  <c r="M24" i="8"/>
  <c r="M35" i="8"/>
  <c r="M46" i="8"/>
  <c r="M34" i="8"/>
  <c r="M29" i="8"/>
  <c r="M3" i="8"/>
  <c r="M19" i="8"/>
  <c r="H119" i="1"/>
  <c r="H107" i="1"/>
  <c r="H106" i="1"/>
  <c r="H105" i="1"/>
  <c r="H104" i="1"/>
  <c r="H103" i="1"/>
  <c r="H96" i="1"/>
  <c r="H84" i="1"/>
  <c r="H83" i="1"/>
  <c r="H82" i="1"/>
  <c r="H81" i="1"/>
  <c r="H80" i="1"/>
  <c r="L6" i="8"/>
  <c r="H58" i="1"/>
  <c r="H57" i="1"/>
  <c r="H56" i="1"/>
  <c r="H55" i="1"/>
  <c r="H54" i="1"/>
  <c r="H48" i="1"/>
  <c r="H36" i="1"/>
  <c r="H35" i="1"/>
  <c r="H34" i="1"/>
  <c r="H33" i="1"/>
  <c r="H32" i="1"/>
  <c r="H13" i="1"/>
  <c r="G36" i="14" s="1"/>
  <c r="H25" i="1"/>
  <c r="H36" i="14" s="1"/>
  <c r="H12" i="1"/>
  <c r="F36" i="14" s="1"/>
  <c r="H11" i="1"/>
  <c r="E36" i="14" s="1"/>
  <c r="H10" i="1"/>
  <c r="D36" i="14" s="1"/>
  <c r="H9" i="1"/>
  <c r="C36" i="12" l="1"/>
  <c r="G6" i="8"/>
  <c r="E36" i="19"/>
  <c r="I16" i="8"/>
  <c r="G36" i="21"/>
  <c r="K18" i="8"/>
  <c r="F36" i="17"/>
  <c r="J10" i="8"/>
  <c r="D36" i="12"/>
  <c r="H6" i="8"/>
  <c r="H49" i="8" s="1"/>
  <c r="F36" i="19"/>
  <c r="J16" i="8"/>
  <c r="D36" i="21"/>
  <c r="H18" i="8"/>
  <c r="H36" i="21"/>
  <c r="L18" i="8"/>
  <c r="E36" i="17"/>
  <c r="I10" i="8"/>
  <c r="G36" i="12"/>
  <c r="K6" i="8"/>
  <c r="C36" i="21"/>
  <c r="G18" i="8"/>
  <c r="G36" i="17"/>
  <c r="K10" i="8"/>
  <c r="E36" i="12"/>
  <c r="I6" i="8"/>
  <c r="C36" i="19"/>
  <c r="G16" i="8"/>
  <c r="G36" i="19"/>
  <c r="K16" i="8"/>
  <c r="E36" i="21"/>
  <c r="I18" i="8"/>
  <c r="C36" i="14"/>
  <c r="G9" i="8"/>
  <c r="M9" i="8" s="1"/>
  <c r="C36" i="17"/>
  <c r="G10" i="8"/>
  <c r="D36" i="17"/>
  <c r="H10" i="8"/>
  <c r="L10" i="8"/>
  <c r="H36" i="17"/>
  <c r="F36" i="12"/>
  <c r="J6" i="8"/>
  <c r="D36" i="19"/>
  <c r="H16" i="8"/>
  <c r="H36" i="19"/>
  <c r="L16" i="8"/>
  <c r="L49" i="8" s="1"/>
  <c r="F36" i="21"/>
  <c r="J18" i="8"/>
  <c r="G49" i="8" l="1"/>
  <c r="M16" i="8"/>
  <c r="K49" i="8"/>
  <c r="M10" i="8"/>
  <c r="J49" i="8"/>
  <c r="I49" i="8"/>
  <c r="M18" i="8"/>
  <c r="M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Sindri Viðarsson</author>
    <author>tc={FE048913-496E-44AF-ADA3-583FF43E8834}</author>
  </authors>
  <commentList>
    <comment ref="D32" authorId="0" shapeId="0" xr:uid="{B101E898-641F-43C4-B294-00F8B9D1AEE2}">
      <text>
        <r>
          <rPr>
            <b/>
            <sz val="9"/>
            <color indexed="81"/>
            <rFont val="Tahoma"/>
            <family val="2"/>
          </rPr>
          <t>Sindri Viðarsson:</t>
        </r>
        <r>
          <rPr>
            <sz val="9"/>
            <color indexed="81"/>
            <rFont val="Tahoma"/>
            <family val="2"/>
          </rPr>
          <t xml:space="preserve">
9</t>
        </r>
      </text>
    </comment>
    <comment ref="D33" authorId="0" shapeId="0" xr:uid="{19F6BAB2-A14C-474E-ABD6-951FD620DEF7}">
      <text>
        <r>
          <rPr>
            <b/>
            <sz val="9"/>
            <color indexed="81"/>
            <rFont val="Tahoma"/>
            <family val="2"/>
          </rPr>
          <t>Sindri Viðarsson:</t>
        </r>
        <r>
          <rPr>
            <sz val="9"/>
            <color indexed="81"/>
            <rFont val="Tahoma"/>
            <family val="2"/>
          </rPr>
          <t xml:space="preserve">
9</t>
        </r>
      </text>
    </comment>
    <comment ref="D34" authorId="0" shapeId="0" xr:uid="{2E75FFA4-47FA-4D2C-86F3-FC8023D98A6F}">
      <text>
        <r>
          <rPr>
            <b/>
            <sz val="9"/>
            <color indexed="81"/>
            <rFont val="Tahoma"/>
            <family val="2"/>
          </rPr>
          <t>Sindri Viðarsson:</t>
        </r>
        <r>
          <rPr>
            <sz val="9"/>
            <color indexed="81"/>
            <rFont val="Tahoma"/>
            <family val="2"/>
          </rPr>
          <t xml:space="preserve">
6</t>
        </r>
      </text>
    </comment>
    <comment ref="D35" authorId="0" shapeId="0" xr:uid="{9D727DE0-8FD9-4A9F-A589-4B543FE2E956}">
      <text>
        <r>
          <rPr>
            <b/>
            <sz val="9"/>
            <color indexed="81"/>
            <rFont val="Tahoma"/>
            <family val="2"/>
          </rPr>
          <t>Sindri Viðarsson:</t>
        </r>
        <r>
          <rPr>
            <sz val="9"/>
            <color indexed="81"/>
            <rFont val="Tahoma"/>
            <family val="2"/>
          </rPr>
          <t xml:space="preserve">
7</t>
        </r>
      </text>
    </comment>
    <comment ref="D36" authorId="0" shapeId="0" xr:uid="{7073F409-7843-44C0-A165-CDE17216D630}">
      <text>
        <r>
          <rPr>
            <b/>
            <sz val="9"/>
            <color indexed="81"/>
            <rFont val="Tahoma"/>
            <family val="2"/>
          </rPr>
          <t>Sindri Viðarsson:</t>
        </r>
        <r>
          <rPr>
            <sz val="9"/>
            <color indexed="81"/>
            <rFont val="Tahoma"/>
            <family val="2"/>
          </rPr>
          <t xml:space="preserve">
8</t>
        </r>
      </text>
    </comment>
    <comment ref="D48" authorId="0" shapeId="0" xr:uid="{90AB230F-A3B3-4981-9669-25336DCC3235}">
      <text>
        <r>
          <rPr>
            <b/>
            <sz val="9"/>
            <color indexed="81"/>
            <rFont val="Tahoma"/>
            <family val="2"/>
          </rPr>
          <t>Sindri Viðarsson:</t>
        </r>
        <r>
          <rPr>
            <sz val="9"/>
            <color indexed="81"/>
            <rFont val="Tahoma"/>
            <family val="2"/>
          </rPr>
          <t xml:space="preserve">
8</t>
        </r>
      </text>
    </comment>
    <comment ref="D54" authorId="0" shapeId="0" xr:uid="{FA1802B2-863C-457C-87B4-9F30CF3EC47A}">
      <text>
        <r>
          <rPr>
            <b/>
            <sz val="9"/>
            <color indexed="81"/>
            <rFont val="Tahoma"/>
            <family val="2"/>
          </rPr>
          <t>Sindri Viðarsson:</t>
        </r>
        <r>
          <rPr>
            <sz val="9"/>
            <color indexed="81"/>
            <rFont val="Tahoma"/>
            <family val="2"/>
          </rPr>
          <t xml:space="preserve">
10</t>
        </r>
      </text>
    </comment>
    <comment ref="D55" authorId="0" shapeId="0" xr:uid="{72B1EDDA-8731-43F8-9F54-A79DB6D93B24}">
      <text>
        <r>
          <rPr>
            <b/>
            <sz val="9"/>
            <color indexed="81"/>
            <rFont val="Tahoma"/>
            <family val="2"/>
          </rPr>
          <t>Sindri Viðarsson:</t>
        </r>
        <r>
          <rPr>
            <sz val="9"/>
            <color indexed="81"/>
            <rFont val="Tahoma"/>
            <family val="2"/>
          </rPr>
          <t xml:space="preserve">
7</t>
        </r>
      </text>
    </comment>
    <comment ref="D56" authorId="0" shapeId="0" xr:uid="{F6024B5C-3114-4DE2-BAC7-93F9A0BB80F8}">
      <text>
        <r>
          <rPr>
            <b/>
            <sz val="9"/>
            <color indexed="81"/>
            <rFont val="Tahoma"/>
            <family val="2"/>
          </rPr>
          <t>Sindri Viðarsson:</t>
        </r>
        <r>
          <rPr>
            <sz val="9"/>
            <color indexed="81"/>
            <rFont val="Tahoma"/>
            <family val="2"/>
          </rPr>
          <t xml:space="preserve">
5</t>
        </r>
      </text>
    </comment>
    <comment ref="D57" authorId="0" shapeId="0" xr:uid="{B18A37B8-6A99-4B2E-9E9A-CA167B42B756}">
      <text>
        <r>
          <rPr>
            <b/>
            <sz val="9"/>
            <color indexed="81"/>
            <rFont val="Tahoma"/>
            <family val="2"/>
          </rPr>
          <t>Sindri Viðarsson:</t>
        </r>
        <r>
          <rPr>
            <sz val="9"/>
            <color indexed="81"/>
            <rFont val="Tahoma"/>
            <family val="2"/>
          </rPr>
          <t xml:space="preserve">
7</t>
        </r>
      </text>
    </comment>
    <comment ref="D58" authorId="0" shapeId="0" xr:uid="{CE822AE8-07DC-4BC8-BB49-72CB9FF05AA0}">
      <text>
        <r>
          <rPr>
            <b/>
            <sz val="9"/>
            <color indexed="81"/>
            <rFont val="Tahoma"/>
            <family val="2"/>
          </rPr>
          <t>Sindri Viðarsson:</t>
        </r>
        <r>
          <rPr>
            <sz val="9"/>
            <color indexed="81"/>
            <rFont val="Tahoma"/>
            <family val="2"/>
          </rPr>
          <t xml:space="preserve">
6</t>
        </r>
      </text>
    </comment>
    <comment ref="D71" authorId="0" shapeId="0" xr:uid="{D1D25ED2-E3EA-4589-AAB5-92380F9A068B}">
      <text>
        <r>
          <rPr>
            <b/>
            <sz val="9"/>
            <color indexed="81"/>
            <rFont val="Tahoma"/>
            <family val="2"/>
          </rPr>
          <t>Sindri Viðarsson:</t>
        </r>
        <r>
          <rPr>
            <sz val="9"/>
            <color indexed="81"/>
            <rFont val="Tahoma"/>
            <family val="2"/>
          </rPr>
          <t xml:space="preserve">
8</t>
        </r>
      </text>
    </comment>
    <comment ref="F84" authorId="1" shapeId="0" xr:uid="{FE048913-496E-44AF-ADA3-583FF43E8834}">
      <text>
        <t>[Threaded comment]
Your version of Excel allows you to read this threaded comment; however, any edits to it will get removed if the file is opened in a newer version of Excel. Learn more: https://go.microsoft.com/fwlink/?linkid=870924
Comment:
    GHG breytti var &lt;10 milljónir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Sindri Viðarsson</author>
    <author>tc={C0F27223-AA8D-4655-9718-B16659AE7D67}</author>
  </authors>
  <commentList>
    <comment ref="D10" authorId="0" shapeId="0" xr:uid="{D7ECB7B7-B9A0-4EFA-A640-DA9A0A756F2B}">
      <text>
        <r>
          <rPr>
            <b/>
            <sz val="9"/>
            <color indexed="81"/>
            <rFont val="Tahoma"/>
            <family val="2"/>
          </rPr>
          <t>Sindri Viðarsson:</t>
        </r>
        <r>
          <rPr>
            <sz val="9"/>
            <color indexed="81"/>
            <rFont val="Tahoma"/>
            <family val="2"/>
          </rPr>
          <t xml:space="preserve">
8</t>
        </r>
      </text>
    </comment>
    <comment ref="D11" authorId="0" shapeId="0" xr:uid="{E7A26807-9002-4903-9A79-164462A66137}">
      <text>
        <r>
          <rPr>
            <b/>
            <sz val="9"/>
            <color indexed="81"/>
            <rFont val="Tahoma"/>
            <family val="2"/>
          </rPr>
          <t>Sindri Viðarsson:</t>
        </r>
        <r>
          <rPr>
            <sz val="9"/>
            <color indexed="81"/>
            <rFont val="Tahoma"/>
            <family val="2"/>
          </rPr>
          <t xml:space="preserve">
3</t>
        </r>
      </text>
    </comment>
    <comment ref="D12" authorId="0" shapeId="0" xr:uid="{BB81E79C-6299-4814-B8A4-A5FE2ADF6EBB}">
      <text>
        <r>
          <rPr>
            <b/>
            <sz val="9"/>
            <color indexed="81"/>
            <rFont val="Tahoma"/>
            <family val="2"/>
          </rPr>
          <t>Sindri Viðarsson:</t>
        </r>
        <r>
          <rPr>
            <sz val="9"/>
            <color indexed="81"/>
            <rFont val="Tahoma"/>
            <family val="2"/>
          </rPr>
          <t xml:space="preserve">
4</t>
        </r>
      </text>
    </comment>
    <comment ref="D13" authorId="0" shapeId="0" xr:uid="{FBAB980E-EBA4-4691-BEA4-67B2DDB8CA9F}">
      <text>
        <r>
          <rPr>
            <b/>
            <sz val="9"/>
            <color indexed="81"/>
            <rFont val="Tahoma"/>
            <family val="2"/>
          </rPr>
          <t>Sindri Viðarsson:</t>
        </r>
        <r>
          <rPr>
            <sz val="9"/>
            <color indexed="81"/>
            <rFont val="Tahoma"/>
            <family val="2"/>
          </rPr>
          <t xml:space="preserve">
9</t>
        </r>
      </text>
    </comment>
    <comment ref="D14" authorId="0" shapeId="0" xr:uid="{BCF77F26-4E0F-4CA6-86C2-E580FC1392EB}">
      <text>
        <r>
          <rPr>
            <b/>
            <sz val="9"/>
            <color indexed="81"/>
            <rFont val="Tahoma"/>
            <family val="2"/>
          </rPr>
          <t>Sindri Viðarsson:</t>
        </r>
        <r>
          <rPr>
            <sz val="9"/>
            <color indexed="81"/>
            <rFont val="Tahoma"/>
            <family val="2"/>
          </rPr>
          <t xml:space="preserve">
3</t>
        </r>
      </text>
    </comment>
    <comment ref="D26" authorId="0" shapeId="0" xr:uid="{EF27B6F8-FFD4-46E4-B1BA-AE4C317595EB}">
      <text>
        <r>
          <rPr>
            <b/>
            <sz val="9"/>
            <color indexed="81"/>
            <rFont val="Tahoma"/>
            <family val="2"/>
          </rPr>
          <t>Sindri Viðarsson:</t>
        </r>
        <r>
          <rPr>
            <sz val="9"/>
            <color indexed="81"/>
            <rFont val="Tahoma"/>
            <family val="2"/>
          </rPr>
          <t xml:space="preserve">
8</t>
        </r>
      </text>
    </comment>
    <comment ref="D82" authorId="0" shapeId="0" xr:uid="{494B806F-1137-47FF-B941-3F8C76E1DCB0}">
      <text>
        <r>
          <rPr>
            <b/>
            <sz val="9"/>
            <color indexed="81"/>
            <rFont val="Tahoma"/>
            <family val="2"/>
          </rPr>
          <t>Sindri Viðarsson:</t>
        </r>
        <r>
          <rPr>
            <sz val="9"/>
            <color indexed="81"/>
            <rFont val="Tahoma"/>
            <family val="2"/>
          </rPr>
          <t xml:space="preserve">
7</t>
        </r>
      </text>
    </comment>
    <comment ref="D83" authorId="0" shapeId="0" xr:uid="{F81A587C-3014-4C41-8FBF-C47C40123CF5}">
      <text>
        <r>
          <rPr>
            <b/>
            <sz val="9"/>
            <color indexed="81"/>
            <rFont val="Tahoma"/>
            <family val="2"/>
          </rPr>
          <t>Sindri Viðarsson:</t>
        </r>
        <r>
          <rPr>
            <sz val="9"/>
            <color indexed="81"/>
            <rFont val="Tahoma"/>
            <family val="2"/>
          </rPr>
          <t xml:space="preserve">
2</t>
        </r>
      </text>
    </comment>
    <comment ref="D84" authorId="0" shapeId="0" xr:uid="{D63FCE97-D60E-4A38-85B6-659A882F32EB}">
      <text>
        <r>
          <rPr>
            <b/>
            <sz val="9"/>
            <color indexed="81"/>
            <rFont val="Tahoma"/>
            <family val="2"/>
          </rPr>
          <t>Sindri Viðarsson:</t>
        </r>
        <r>
          <rPr>
            <sz val="9"/>
            <color indexed="81"/>
            <rFont val="Tahoma"/>
            <family val="2"/>
          </rPr>
          <t xml:space="preserve">
5</t>
        </r>
      </text>
    </comment>
    <comment ref="D85" authorId="0" shapeId="0" xr:uid="{48143784-F169-4FDB-A039-B8C61CFCDBEB}">
      <text>
        <r>
          <rPr>
            <b/>
            <sz val="9"/>
            <color indexed="81"/>
            <rFont val="Tahoma"/>
            <family val="2"/>
          </rPr>
          <t>Sindri Viðarsson:</t>
        </r>
        <r>
          <rPr>
            <sz val="9"/>
            <color indexed="81"/>
            <rFont val="Tahoma"/>
            <family val="2"/>
          </rPr>
          <t xml:space="preserve">
8</t>
        </r>
      </text>
    </comment>
    <comment ref="D86" authorId="0" shapeId="0" xr:uid="{754DF60A-ED45-4A8E-83A2-9D434272AB71}">
      <text>
        <r>
          <rPr>
            <b/>
            <sz val="9"/>
            <color indexed="81"/>
            <rFont val="Tahoma"/>
            <family val="2"/>
          </rPr>
          <t>Sindri Viðarsson:</t>
        </r>
        <r>
          <rPr>
            <sz val="9"/>
            <color indexed="81"/>
            <rFont val="Tahoma"/>
            <family val="2"/>
          </rPr>
          <t xml:space="preserve">
3</t>
        </r>
      </text>
    </comment>
    <comment ref="D98" authorId="0" shapeId="0" xr:uid="{EA36A54C-C3D9-4D51-A235-D3C68E8BA880}">
      <text>
        <r>
          <rPr>
            <b/>
            <sz val="9"/>
            <color indexed="81"/>
            <rFont val="Tahoma"/>
            <family val="2"/>
          </rPr>
          <t>Sindri Viðarsson:</t>
        </r>
        <r>
          <rPr>
            <sz val="9"/>
            <color indexed="81"/>
            <rFont val="Tahoma"/>
            <family val="2"/>
          </rPr>
          <t xml:space="preserve">
9</t>
        </r>
      </text>
    </comment>
    <comment ref="B430" authorId="1" shapeId="0" xr:uid="{C0F27223-AA8D-4655-9718-B16659AE7D67}">
      <text>
        <t>[Threaded comment]
Your version of Excel allows you to read this threaded comment; however, any edits to it will get removed if the file is opened in a newer version of Excel. Learn more: https://go.microsoft.com/fwlink/?linkid=870924
Comment:
    hækka úr 8 í 9</t>
      </text>
    </comment>
    <comment ref="D430" authorId="0" shapeId="0" xr:uid="{E85436E9-3975-4D7C-ACAC-F9603393FE09}">
      <text>
        <r>
          <rPr>
            <b/>
            <sz val="9"/>
            <color indexed="81"/>
            <rFont val="Tahoma"/>
            <family val="2"/>
          </rPr>
          <t>Sindri Viðarsson:</t>
        </r>
        <r>
          <rPr>
            <sz val="9"/>
            <color indexed="81"/>
            <rFont val="Tahoma"/>
            <family val="2"/>
          </rPr>
          <t xml:space="preserve">
8</t>
        </r>
      </text>
    </comment>
    <comment ref="D431" authorId="0" shapeId="0" xr:uid="{D6AEBD6F-7E8B-45E8-B831-19A8201E0C3E}">
      <text>
        <r>
          <rPr>
            <b/>
            <sz val="9"/>
            <color indexed="81"/>
            <rFont val="Tahoma"/>
            <family val="2"/>
          </rPr>
          <t>Sindri Viðarsson:</t>
        </r>
        <r>
          <rPr>
            <sz val="9"/>
            <color indexed="81"/>
            <rFont val="Tahoma"/>
            <family val="2"/>
          </rPr>
          <t xml:space="preserve">
8</t>
        </r>
      </text>
    </comment>
    <comment ref="D432" authorId="0" shapeId="0" xr:uid="{D798D46F-3E8A-4AD6-8D0B-C01D3873C5C1}">
      <text>
        <r>
          <rPr>
            <b/>
            <sz val="9"/>
            <color indexed="81"/>
            <rFont val="Tahoma"/>
            <family val="2"/>
          </rPr>
          <t>Sindri Viðarsson:</t>
        </r>
        <r>
          <rPr>
            <sz val="9"/>
            <color indexed="81"/>
            <rFont val="Tahoma"/>
            <family val="2"/>
          </rPr>
          <t xml:space="preserve">
8</t>
        </r>
      </text>
    </comment>
    <comment ref="D433" authorId="0" shapeId="0" xr:uid="{BDABD5A5-A6CA-41E1-A113-09E072CA6D0D}">
      <text>
        <r>
          <rPr>
            <b/>
            <sz val="9"/>
            <color indexed="81"/>
            <rFont val="Tahoma"/>
            <family val="2"/>
          </rPr>
          <t>Sindri Viðarsson:</t>
        </r>
        <r>
          <rPr>
            <sz val="9"/>
            <color indexed="81"/>
            <rFont val="Tahoma"/>
            <family val="2"/>
          </rPr>
          <t xml:space="preserve">
6</t>
        </r>
      </text>
    </comment>
    <comment ref="D434" authorId="0" shapeId="0" xr:uid="{F5B7B084-F2D4-4725-9F25-5B930D2C27C1}">
      <text>
        <r>
          <rPr>
            <b/>
            <sz val="9"/>
            <color indexed="81"/>
            <rFont val="Tahoma"/>
            <family val="2"/>
          </rPr>
          <t>Sindri Viðarsson:</t>
        </r>
        <r>
          <rPr>
            <sz val="9"/>
            <color indexed="81"/>
            <rFont val="Tahoma"/>
            <family val="2"/>
          </rPr>
          <t xml:space="preserve">
8</t>
        </r>
      </text>
    </comment>
    <comment ref="D442" authorId="0" shapeId="0" xr:uid="{AB201AFE-E9C7-4A53-98A6-499B61F4A424}">
      <text>
        <r>
          <rPr>
            <b/>
            <sz val="9"/>
            <color indexed="81"/>
            <rFont val="Tahoma"/>
            <family val="2"/>
          </rPr>
          <t>Sindri Viðarsson:</t>
        </r>
        <r>
          <rPr>
            <sz val="9"/>
            <color indexed="81"/>
            <rFont val="Tahoma"/>
            <family val="2"/>
          </rPr>
          <t xml:space="preserve">
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Sindri Viðarsson</author>
  </authors>
  <commentList>
    <comment ref="D34" authorId="0" shapeId="0" xr:uid="{4C95B38B-F012-44C2-8532-2B9E0C202935}">
      <text>
        <r>
          <rPr>
            <b/>
            <sz val="9"/>
            <color indexed="81"/>
            <rFont val="Tahoma"/>
            <family val="2"/>
          </rPr>
          <t>Sindri Viðarsson:</t>
        </r>
        <r>
          <rPr>
            <sz val="9"/>
            <color indexed="81"/>
            <rFont val="Tahoma"/>
            <family val="2"/>
          </rPr>
          <t xml:space="preserve">
6</t>
        </r>
      </text>
    </comment>
    <comment ref="D35" authorId="0" shapeId="0" xr:uid="{66B9B1C6-5924-4E3B-A0BA-2F36630344C1}">
      <text>
        <r>
          <rPr>
            <b/>
            <sz val="9"/>
            <color indexed="81"/>
            <rFont val="Tahoma"/>
            <family val="2"/>
          </rPr>
          <t>Sindri Viðarsson:</t>
        </r>
        <r>
          <rPr>
            <sz val="9"/>
            <color indexed="81"/>
            <rFont val="Tahoma"/>
            <family val="2"/>
          </rPr>
          <t xml:space="preserve">
3</t>
        </r>
      </text>
    </comment>
    <comment ref="D36" authorId="0" shapeId="0" xr:uid="{4675A081-28EA-4F16-98BB-909B88AC6456}">
      <text>
        <r>
          <rPr>
            <b/>
            <sz val="9"/>
            <color indexed="81"/>
            <rFont val="Tahoma"/>
            <family val="2"/>
          </rPr>
          <t>Sindri Viðarsson:</t>
        </r>
        <r>
          <rPr>
            <sz val="9"/>
            <color indexed="81"/>
            <rFont val="Tahoma"/>
            <family val="2"/>
          </rPr>
          <t xml:space="preserve">
5</t>
        </r>
      </text>
    </comment>
    <comment ref="D37" authorId="0" shapeId="0" xr:uid="{82CC3E8D-8BE5-4AF2-8386-18741F80A668}">
      <text>
        <r>
          <rPr>
            <b/>
            <sz val="9"/>
            <color indexed="81"/>
            <rFont val="Tahoma"/>
            <family val="2"/>
          </rPr>
          <t>Sindri Viðarsson:</t>
        </r>
        <r>
          <rPr>
            <sz val="9"/>
            <color indexed="81"/>
            <rFont val="Tahoma"/>
            <family val="2"/>
          </rPr>
          <t xml:space="preserve">
9</t>
        </r>
      </text>
    </comment>
    <comment ref="D38" authorId="0" shapeId="0" xr:uid="{7FBA3ED1-4901-4FB1-A9E1-2D379D8ADD18}">
      <text>
        <r>
          <rPr>
            <b/>
            <sz val="9"/>
            <color indexed="81"/>
            <rFont val="Tahoma"/>
            <family val="2"/>
          </rPr>
          <t>Sindri Viðarsson:</t>
        </r>
        <r>
          <rPr>
            <sz val="9"/>
            <color indexed="81"/>
            <rFont val="Tahoma"/>
            <family val="2"/>
          </rPr>
          <t xml:space="preserve">
3</t>
        </r>
      </text>
    </comment>
    <comment ref="D50" authorId="0" shapeId="0" xr:uid="{003BCD3B-D76A-481C-BB85-795BDB6EB9EB}">
      <text>
        <r>
          <rPr>
            <b/>
            <sz val="9"/>
            <color indexed="81"/>
            <rFont val="Tahoma"/>
            <family val="2"/>
          </rPr>
          <t>Sindri Viðarsson:</t>
        </r>
        <r>
          <rPr>
            <sz val="9"/>
            <color indexed="81"/>
            <rFont val="Tahoma"/>
            <family val="2"/>
          </rPr>
          <t xml:space="preserve">
8</t>
        </r>
      </text>
    </comment>
    <comment ref="D84" authorId="0" shapeId="0" xr:uid="{D8E99420-E922-4639-AE49-179040F891D3}">
      <text>
        <r>
          <rPr>
            <b/>
            <sz val="9"/>
            <color indexed="81"/>
            <rFont val="Tahoma"/>
            <family val="2"/>
          </rPr>
          <t>Sindri Viðarsson:</t>
        </r>
        <r>
          <rPr>
            <sz val="9"/>
            <color indexed="81"/>
            <rFont val="Tahoma"/>
            <family val="2"/>
          </rPr>
          <t xml:space="preserve">
7</t>
        </r>
      </text>
    </comment>
    <comment ref="D85" authorId="0" shapeId="0" xr:uid="{ECFC8B80-05CD-4617-930B-C667CE22DC5A}">
      <text>
        <r>
          <rPr>
            <b/>
            <sz val="9"/>
            <color indexed="81"/>
            <rFont val="Tahoma"/>
            <family val="2"/>
          </rPr>
          <t>Sindri Viðarsson:</t>
        </r>
        <r>
          <rPr>
            <sz val="9"/>
            <color indexed="81"/>
            <rFont val="Tahoma"/>
            <family val="2"/>
          </rPr>
          <t xml:space="preserve">
2</t>
        </r>
      </text>
    </comment>
    <comment ref="D86" authorId="0" shapeId="0" xr:uid="{E14F4449-FD31-49B8-97DD-F98096113EB8}">
      <text>
        <r>
          <rPr>
            <b/>
            <sz val="9"/>
            <color indexed="81"/>
            <rFont val="Tahoma"/>
            <family val="2"/>
          </rPr>
          <t>Sindri Viðarsson:</t>
        </r>
        <r>
          <rPr>
            <sz val="9"/>
            <color indexed="81"/>
            <rFont val="Tahoma"/>
            <family val="2"/>
          </rPr>
          <t xml:space="preserve">
4</t>
        </r>
      </text>
    </comment>
    <comment ref="D87" authorId="0" shapeId="0" xr:uid="{5790359E-4B8D-4413-B847-5E6114595746}">
      <text>
        <r>
          <rPr>
            <b/>
            <sz val="9"/>
            <color indexed="81"/>
            <rFont val="Tahoma"/>
            <family val="2"/>
          </rPr>
          <t>Sindri Viðarsson:</t>
        </r>
        <r>
          <rPr>
            <sz val="9"/>
            <color indexed="81"/>
            <rFont val="Tahoma"/>
            <family val="2"/>
          </rPr>
          <t xml:space="preserve">
9</t>
        </r>
      </text>
    </comment>
    <comment ref="D88" authorId="0" shapeId="0" xr:uid="{33F581BF-5085-4D4F-A253-9064214FCF63}">
      <text>
        <r>
          <rPr>
            <b/>
            <sz val="9"/>
            <color indexed="81"/>
            <rFont val="Tahoma"/>
            <family val="2"/>
          </rPr>
          <t>Sindri Viðarsson:</t>
        </r>
        <r>
          <rPr>
            <sz val="9"/>
            <color indexed="81"/>
            <rFont val="Tahoma"/>
            <family val="2"/>
          </rPr>
          <t xml:space="preserve">
4</t>
        </r>
      </text>
    </comment>
    <comment ref="D100" authorId="0" shapeId="0" xr:uid="{6DD99A82-9187-406A-809D-58B62BDCF5A3}">
      <text>
        <r>
          <rPr>
            <b/>
            <sz val="9"/>
            <color indexed="81"/>
            <rFont val="Tahoma"/>
            <family val="2"/>
          </rPr>
          <t>Sindri Viðarsson:</t>
        </r>
        <r>
          <rPr>
            <sz val="9"/>
            <color indexed="81"/>
            <rFont val="Tahoma"/>
            <family val="2"/>
          </rPr>
          <t xml:space="preserve">
9</t>
        </r>
      </text>
    </comment>
  </commentList>
</comments>
</file>

<file path=xl/sharedStrings.xml><?xml version="1.0" encoding="utf-8"?>
<sst xmlns="http://schemas.openxmlformats.org/spreadsheetml/2006/main" count="3365" uniqueCount="1116">
  <si>
    <t>Meginmarkmið 2</t>
  </si>
  <si>
    <t>Aukið verðmæti afurða</t>
  </si>
  <si>
    <t>Starfsmarkmið 2</t>
  </si>
  <si>
    <t>Aukið verðmæti með skilvirkari vinnslutækni</t>
  </si>
  <si>
    <t>1. Vinnsla byggð á stykkjum</t>
  </si>
  <si>
    <t>Tegund verkefnis</t>
  </si>
  <si>
    <t>Vinnslutækni</t>
  </si>
  <si>
    <t>Nýsköpun</t>
  </si>
  <si>
    <t>Líklegur verkefnastofn</t>
  </si>
  <si>
    <t>Já</t>
  </si>
  <si>
    <t>Hagnýtnalegt</t>
  </si>
  <si>
    <t>Lykil þátttakendur</t>
  </si>
  <si>
    <t>Iðnaður</t>
  </si>
  <si>
    <t>Framleiðendur búnaðar</t>
  </si>
  <si>
    <t>Tæknifyrirtæki</t>
  </si>
  <si>
    <t>Hugsuðir</t>
  </si>
  <si>
    <t>Tímalína</t>
  </si>
  <si>
    <t xml:space="preserve">Skali er nokkur ár.  Gerist í skrefum og líklegt að hægt sé að gera í smá skömmtum innan núverandi framleiðslulína.  </t>
  </si>
  <si>
    <t>Meginafurðir</t>
  </si>
  <si>
    <t>Betri flokkun afurða (verðmætaaukning)</t>
  </si>
  <si>
    <t>Markaðstækifæri nær neytanda</t>
  </si>
  <si>
    <t>Lyfturæða</t>
  </si>
  <si>
    <t>Núverandi flokkun ekki nógu góð (eingöngu grófflokkun)</t>
  </si>
  <si>
    <t>Betri flokkun getur aukið nýtingu og verðmæti (ekki hægt að tryggja hreina flokka í dag)</t>
  </si>
  <si>
    <t xml:space="preserve">Ný tækni til flokkunar að ryðja sér rúms </t>
  </si>
  <si>
    <t>Stykkjaflokkun í upphafi bætir aðgerðir seinna í ferli t.a.m. vigtun,samval,tegundagreiningu, skemmdan fisk</t>
  </si>
  <si>
    <t>Umsögn</t>
  </si>
  <si>
    <t>Mikilvægt að huga framþróun í fremri enda uppsjávarvinnslu (í upphafi skildi endinn skoða)</t>
  </si>
  <si>
    <t>Tæknibylting er að eiga sér stað í greiningu afurða í flæði sem opnar áhugaverða möguleika</t>
  </si>
  <si>
    <t>Að ná betri tökum á flokkun eykur framlegð</t>
  </si>
  <si>
    <t>Matsþættir</t>
  </si>
  <si>
    <t>Ávinningur</t>
  </si>
  <si>
    <t>Óvissa</t>
  </si>
  <si>
    <t>Flækustig</t>
  </si>
  <si>
    <t>Raunhæfni</t>
  </si>
  <si>
    <t>Kostnaður</t>
  </si>
  <si>
    <t>Áhugavert</t>
  </si>
  <si>
    <t xml:space="preserve">Ávinningur er hár enda líklegt að bætt flokkun bæti framlegð og opni nýjar leiðir á markaði. </t>
  </si>
  <si>
    <t xml:space="preserve"> Auk þess gæti vinnsla byggð á stykkjum einfaldað fleiri þætti t.a.m vigtun og samval</t>
  </si>
  <si>
    <t>Verkefnið hefur þó nokkra óvissu en tækniframfarir eru að draga úr helstu þekktum óvissuþáttum</t>
  </si>
  <si>
    <t xml:space="preserve">Flækjustig verkefni er metið hátt.  Um er að ræða umbreytingu á núverandi vinnslubúnaði.  </t>
  </si>
  <si>
    <t>Raunhæfni er metin nokkuð há enda hefur tækniþróun síðustu ára opnað nýjar leiðir</t>
  </si>
  <si>
    <t xml:space="preserve">Kostnaður er metinn hár.  Verkefnið er þó líklegt að vera ódýrt á fyrstu stigum </t>
  </si>
  <si>
    <t>Skild verkefni</t>
  </si>
  <si>
    <t>Fremri endi vinnslu - Færslur í flæði frá skipi að sundurliðun stykkja</t>
  </si>
  <si>
    <t>Fremri endi vinnslu - Vigtun fyrir flokkun sem líkleg krafa</t>
  </si>
  <si>
    <t>Framtíðarflæði - Flutningleiðir í vinnslu</t>
  </si>
  <si>
    <t>Starfsmarkmið 3</t>
  </si>
  <si>
    <t>Aukið verðmæti með bættri meðhöndlun hráefnis</t>
  </si>
  <si>
    <t>2.  Aukin gæði hráefni - Flokkun um borð</t>
  </si>
  <si>
    <t>Tækniyfirfærsla</t>
  </si>
  <si>
    <t>Stjórnvöld</t>
  </si>
  <si>
    <t>2-5 ár</t>
  </si>
  <si>
    <t>Gróf flokkun á sjó t.a.m stærð og tegundir</t>
  </si>
  <si>
    <t>Svar við spuringu um hvort að megi flokka á sjó</t>
  </si>
  <si>
    <t>Bæta má gæði afurða gróf flokkun á sjó</t>
  </si>
  <si>
    <t>Bæt afköst í landi vegna vinnslu á einsleitari afurð á hverjum tímapunkti</t>
  </si>
  <si>
    <t>Einfaldari vinnsluferill í landi</t>
  </si>
  <si>
    <t>Tækni til staðar til að greina með vision flókna efnisstrauma með góðri nákvæmni.  Kostnaður við slíkt er ekki óyfirstíganlegur</t>
  </si>
  <si>
    <t>Áhugavert verkefni sem þarf að leysa í framtíð</t>
  </si>
  <si>
    <t>Pólítisk afstaða deilistofnaþjóða er á þá leið að bannað sé að flokka fisk um borð í veiðiskipi vegna brottkasts möguleika.</t>
  </si>
  <si>
    <t>Óvissa er nokkur.  Hún er ekki síður pólítisk en tæknileg.</t>
  </si>
  <si>
    <t>Flækju stig er hátt en þó hefur tækni til sundurgreininga flókinna efnisstraum tekið stórum framförum sem gæti dregið úr tæknilegu flækjustigi</t>
  </si>
  <si>
    <t>Aukin gæði hráefni - Ný hugsun frá veiðafæri í skip</t>
  </si>
  <si>
    <t>3. Aukin gæði hráefni - Ný hugsun frá veiðafæri í skip</t>
  </si>
  <si>
    <t>Framtíðarsýn</t>
  </si>
  <si>
    <t>Tækni og nýsköpunarfyrirtæki</t>
  </si>
  <si>
    <t>Veiðafæraframleiðendur</t>
  </si>
  <si>
    <t>Skipahönnuðir</t>
  </si>
  <si>
    <t>Háskólar</t>
  </si>
  <si>
    <t>Langtíma verkefni sem gæti myndað verkefnastofn til 5-10 ára</t>
  </si>
  <si>
    <t>Ný aðferð við uppsjávarveiðar</t>
  </si>
  <si>
    <t>Ný tæki við veiðar</t>
  </si>
  <si>
    <t>Hugmyndavinna - Framtíðar uppsjávarveiðar</t>
  </si>
  <si>
    <t xml:space="preserve">Með því að endurhugsa fyrirkomulag uppsjávarveiða má bæta hráefnisgæði </t>
  </si>
  <si>
    <t>Komin tími til að velta við steinum þegar kemur að uppsjávarveiði (t.d. aðskilin togskip og tankskip)</t>
  </si>
  <si>
    <t>Lofandi tilraunir frá 2017.</t>
  </si>
  <si>
    <t xml:space="preserve">Krefjandi verkefni sem krefst mikillar hugarflugsvinnu.  </t>
  </si>
  <si>
    <t xml:space="preserve">Skoða þarf hvað er að gerast t.a.m við ljósátuveiðar.  </t>
  </si>
  <si>
    <t>Langtíma verkefni sem snýr að mörgum þáttum eins og veiðitækni, skipahönnun og fleira</t>
  </si>
  <si>
    <t xml:space="preserve">Ávinningur er mekin mikill.  </t>
  </si>
  <si>
    <t>Óvissa og flækistig er hátt enda er eðli verkefnisins að móta framtíðarsýn um fyrirkomulag uppsjávarveið</t>
  </si>
  <si>
    <t>Að sama skapi er raunhæfni metin lág þar sem verkefninu er ætlað að velta við steinum og koma með nýja sýna á veiðar og veiðitækni til framtíðar</t>
  </si>
  <si>
    <t>Aukin gæði hráefni - Flokkun um borð</t>
  </si>
  <si>
    <t>Meginmarkmið 1</t>
  </si>
  <si>
    <t>Bætt nýting fjárfestinga í uppsjávariðnaði</t>
  </si>
  <si>
    <t>Starfsmarkmið 1</t>
  </si>
  <si>
    <t>Veiðar og vinnsla úr vannýttum stofnum</t>
  </si>
  <si>
    <t>4. Tækifæri í vannýttum stofnun</t>
  </si>
  <si>
    <t xml:space="preserve">Greining </t>
  </si>
  <si>
    <t>Auðlindanýtinga</t>
  </si>
  <si>
    <t>Hafró</t>
  </si>
  <si>
    <t>2-3 ár</t>
  </si>
  <si>
    <t>Veiði á vannýttri tegund</t>
  </si>
  <si>
    <t>Aukið verðmæti</t>
  </si>
  <si>
    <t>Betri nýting fastafjármuna</t>
  </si>
  <si>
    <t>Tækifæri að hefa veiðar úr vannýttum stofna m.a. eru útgerðir "svengri núna" en áður</t>
  </si>
  <si>
    <t>Þörf er á að kortleggja veiðanleika og hegðun og stærð stofna</t>
  </si>
  <si>
    <t xml:space="preserve">Tækifæri t.a.m í Gulldeplu og gulllaxi.  </t>
  </si>
  <si>
    <t>Líta til hugmynda um meltuframleiðslu í skipum</t>
  </si>
  <si>
    <t>Áhugavert út frá nýjum aðferðum til að meta samsetningu lífmassa í hafinu með sameindalíffræði</t>
  </si>
  <si>
    <t>Ljóst að iðnaðurinn má við betri nýtingu fastafjármuna.  Tími er til staðar fyrir iðnað til að sinna nýjum verkefnum</t>
  </si>
  <si>
    <t xml:space="preserve">Óvissa er mikil </t>
  </si>
  <si>
    <t xml:space="preserve">Flækjustig og raunhæfni er hins vegar ekki mjög há.  Tilkoma nýrra aðferða við mat á lífmassasamsetningu gætu breitt miklu. </t>
  </si>
  <si>
    <t>Tilraunir með Gulldeplu hjálpa til.</t>
  </si>
  <si>
    <t>Tækifæri í ónýttum stofnum (má auðveldlega sameina)</t>
  </si>
  <si>
    <t>Nýjar leiðir til fiskileitar</t>
  </si>
  <si>
    <t>5. Fremri endi vinnslu - færslur í flæði frá skipi að sundurliðun stykkja</t>
  </si>
  <si>
    <t>Hugarflug</t>
  </si>
  <si>
    <t>Tækninýjungar</t>
  </si>
  <si>
    <t>Nýsköpunarfyrirtæki</t>
  </si>
  <si>
    <t>Framleiðendur vinnslubúnaðar</t>
  </si>
  <si>
    <t>4 - 5 ár</t>
  </si>
  <si>
    <t>Bættir vinnsluferlar</t>
  </si>
  <si>
    <t>Betri afurðir, betri flokkun</t>
  </si>
  <si>
    <t>Með því að geta unnið uppsjávarfisk á stykkjum má ná mun betri stærðar- og tegundaflokkun og þannig</t>
  </si>
  <si>
    <t>þjónustað viðskiptavinina betur.</t>
  </si>
  <si>
    <t>Einnig gæti þetta orðið til þess að hægt væri t.d. að gera alla úrtýnslu sjálfvirka.</t>
  </si>
  <si>
    <t>Það þýðir að nýting við hausun og flökun ætti að vera betri þar sem þú ert með einsleitari fisk á hverri vél.</t>
  </si>
  <si>
    <t>Stykkjavinnsla gæði bætt samval við pökkun verulega</t>
  </si>
  <si>
    <t>Tækninni fleygir hratt fram og nú eru alltaf að koma fram betri og betri möguleikar hvað varðar myndgreiningu. við það má svo hengja róbótavæðingu sem minnkar hjá okkur vinnslukostnað og gerir okkur þannig samkeppnisfærari.</t>
  </si>
  <si>
    <t>Óvissa er mikil en þó er svipuð vinnslutækni notuð í öðrum geirum</t>
  </si>
  <si>
    <t>Vinnsla byggð á stykkjum</t>
  </si>
  <si>
    <t>Aukið verðmæti með bættum gæðaþáttum</t>
  </si>
  <si>
    <t>6. Örverur og vinnslurásir</t>
  </si>
  <si>
    <t>Rannsóknir</t>
  </si>
  <si>
    <t>Tækniþróun</t>
  </si>
  <si>
    <t>Rannsóknastofnanir</t>
  </si>
  <si>
    <t>Birgjar efnavara</t>
  </si>
  <si>
    <t>Lengri en 2 ár</t>
  </si>
  <si>
    <t>Þrifavænni búnaður</t>
  </si>
  <si>
    <t>Lágmörkun sjúkdómsvaldandi örvera</t>
  </si>
  <si>
    <t>Flókin vinnslurás, öryggis og vinnuvernd ásamt löndunartækni og löngum vinnslutörnum hækkar flækjustig við þrif og áhættu á örverumengun.</t>
  </si>
  <si>
    <t>Kröfur kaupenda eru í sumum tilfellum ekki í samræmi við áhættugreiningu gæðakerfa og því nauðsynlegt að leita leiða</t>
  </si>
  <si>
    <t>til að framleiða "hreinni afurðir".</t>
  </si>
  <si>
    <t>Liður í því er hönnun þrifavænni vinnslubúnaðar, bætt efnanotkun og nýting lífefna við útrýmingu sjúkdómsvaldandi örvera</t>
  </si>
  <si>
    <t>sbr. Listeriu, úr vinnslurásum uppsjávarfiska.</t>
  </si>
  <si>
    <t xml:space="preserve">Framleiðendur neytendapakkninga í dag eru að vinna vörurnar meir í átt að hráfæði sem skapar ákveðin vandamál í vinnslurás og leiðir til meiri markaðsáhættu fyrir framleiðendur uppsjávarafurða. </t>
  </si>
  <si>
    <t>Samstillt átak fyrirtækja og framleiðenda búnaðar er grundvallaratriði</t>
  </si>
  <si>
    <t>Fremri endi vinnslu - RID pumpur í stað dælingar og færibanda</t>
  </si>
  <si>
    <t>7. Nýjar leiðir til fiskileitar</t>
  </si>
  <si>
    <t xml:space="preserve">Stefnumótandi </t>
  </si>
  <si>
    <t>Hafró, Nýsköpunarfyrirtæki, líftækni</t>
  </si>
  <si>
    <t>Auking hæfni til stofnmælinga</t>
  </si>
  <si>
    <t xml:space="preserve">Sameindaerfðafræðilegar nálganir </t>
  </si>
  <si>
    <t>Hugmyndir að drónum til rannsókna</t>
  </si>
  <si>
    <t>Aðferðir í dag eru mjög takmarkaðar og dýrar</t>
  </si>
  <si>
    <t>Nauðsynlegt að ýta undir nýjar lausnir til skilvirkari stofnmælinga</t>
  </si>
  <si>
    <t>Bylting að eiga sér stað í notkun dróna (sem gætu stækkað leitarsvæði út frá skipi eða til leitar nálægt landi)</t>
  </si>
  <si>
    <t>Stórstígar framfarir að eiga sér stað í bio-nome greiningum í sameindaerfðafræði</t>
  </si>
  <si>
    <t>https://www.frontiersin.org/articles/10.3389/fmars.2017.00107/full</t>
  </si>
  <si>
    <t>Áhugavert út frá nýjum aðferðum til að meta samsetningu lífmassa í hafinu með sameindalíffræði o</t>
  </si>
  <si>
    <t>Gríðarleg bylting sem er að eiga sér stað með fjöldaframleiðslu dróna m.a. á hafi</t>
  </si>
  <si>
    <t>Ljóst að verkefnið getur skotið traustari stoum undir stofnmælingar og fiskileit</t>
  </si>
  <si>
    <t xml:space="preserve">Flækjustig og raunhæfni er hátt.  Tilkoma nýrra aðferða við mat á lífmassasamsetningu gætu breitt miklu.   </t>
  </si>
  <si>
    <t>Framfarir í drónatækni eru gríðarlegar</t>
  </si>
  <si>
    <t>Tækifæri í vannýttum stofnun</t>
  </si>
  <si>
    <t>8. Tækifæri í ónýttum stofnun</t>
  </si>
  <si>
    <t>Nýting auðlindar</t>
  </si>
  <si>
    <t>Framleiðendur veiðarfæra</t>
  </si>
  <si>
    <t>Hafrannsóknarstofnun</t>
  </si>
  <si>
    <t>Nýjir nytjastofnar</t>
  </si>
  <si>
    <t>Mikilvægt að kanna möguleika á því að nýtja stofna sem hingað til hafa verið ónýttir.</t>
  </si>
  <si>
    <t>Styrkja þannig rekstrargrundvöll fyrirtækjanna og nýta fjárfestinguna betur.</t>
  </si>
  <si>
    <t>Einnig gæti þetta styrkt stöðu Íslands gagnvart öðrum strandríkjum.</t>
  </si>
  <si>
    <t>!!! T.a.m áta og hugmyndir um vinnslu á meltu á sjó</t>
  </si>
  <si>
    <t>Óvissa er mikil en ávinningur gæti líka orðið talsvert mikill</t>
  </si>
  <si>
    <t>Tækifæri vannýttum stofnum</t>
  </si>
  <si>
    <t>Meginmarkmið 3</t>
  </si>
  <si>
    <t>Minni sóun í uppsjávariðnaði</t>
  </si>
  <si>
    <t>Að viðhalda kæliorku</t>
  </si>
  <si>
    <t>9. Hringrás RSW kælingar - skip og vinnsla</t>
  </si>
  <si>
    <t>Tækniútfærsla</t>
  </si>
  <si>
    <t>Rannsóknarfyrirtæki</t>
  </si>
  <si>
    <t>Framleiðendur kælibúnaðar</t>
  </si>
  <si>
    <t>2-4 ár</t>
  </si>
  <si>
    <t>Nýting kæliorku og minnkun varmataps</t>
  </si>
  <si>
    <t xml:space="preserve">Veruleg orka fer forgörðum við löndun úr skipum með RSW kerfi. </t>
  </si>
  <si>
    <t>Hringrásun á blóðvatni leiðir til upphitunar á afla og veldur hitastighækkun í heilum fiski og þar með orkusóun í frystingu aftar í ferlinu.</t>
  </si>
  <si>
    <t>Tryggja þarf varðveislu/endurnýtingu þeirrar orku sem þegar hefur verið notuð, eftir að blóðvatn er skilið frá afla.</t>
  </si>
  <si>
    <t>Setja þarf fram mögulegar útfærslur og kostnaðarmeta. Nauðsynlegt er að hafa til hliðsjónar örverufræðilegt áhættumat.</t>
  </si>
  <si>
    <t>Meginmarkmið 5</t>
  </si>
  <si>
    <t>Endurhönnun ferla í mjöl og lýsisvinnslu</t>
  </si>
  <si>
    <t>Nýjir ferlar</t>
  </si>
  <si>
    <t>10. Framþróun í fiskimjölsvinnslu</t>
  </si>
  <si>
    <t>Hugmyndir að mjöl og lýsisvinnslu í framtíðinni með áherslu á hagkvæmni og framleiðslu á próteini og fiskiolíum</t>
  </si>
  <si>
    <t>Mjöl og lýsis framleiðsla byggir á gamalli þekkingu sem hefur þróast í "incremental" úrbótum yfir nokkra áratugi.</t>
  </si>
  <si>
    <t>Æskilegt er að gera búnað meira "compact" og auka sveigju í magni.</t>
  </si>
  <si>
    <t xml:space="preserve">Markaður hefur breyst og nú eru tækifæri í manneldisframleiðslu á próteinum og fitusýrum.  Til að þróa okkur í þá átt þarf að tryggja að framtíðarvinnsluferlar verði til samræmis við körfur til manneldis.  </t>
  </si>
  <si>
    <t>Til að framleiða gæða prótein og fitusýrur þar "stress" minni ferla.</t>
  </si>
  <si>
    <t xml:space="preserve"> Kannski er komin tími á að spyrja sig hvernig myndum við vinna mjöl og lýsis ef við værum að hefja slíka vinnslu frá grunni?</t>
  </si>
  <si>
    <t>Dæmi og framleiðslu sem hefði gott að því að láta "hrista upp í sér".  Hugsanlega fá utanaðkomandi aðila til að koma með tillögur frá grunni.  Þ.e.  Ekki líta til núverandi tækni og breytinga á henni.</t>
  </si>
  <si>
    <t xml:space="preserve">Ávinnur er mikill og verkefnið áhugavert.  </t>
  </si>
  <si>
    <t>Flækjustig verkefnis er ekki hátt enda fyrst og fremst stefnumótandi hugmyndavinna</t>
  </si>
  <si>
    <t>11.  Aukin gæði hráefni - Frá skipi í vinnslu</t>
  </si>
  <si>
    <t>Greining og þróun</t>
  </si>
  <si>
    <t>Framleiðendur tækjabúnaðar</t>
  </si>
  <si>
    <t>Rannsóknarsamfélagið</t>
  </si>
  <si>
    <t>Betri flutningur á hráefni frá skipi til vinnslu</t>
  </si>
  <si>
    <t>Þessi hluti vinnslunnar hefur lítið þróast undanfarin ár og áratugi. Dæling á fiski hefur alltaf einhver áhrif á hann</t>
  </si>
  <si>
    <t>enda verið að setja undir þrýsting. Einnig er þessi ferlinn allur mjög lokaður sem gerir erfitt um þrif.</t>
  </si>
  <si>
    <t xml:space="preserve">Við erum líka að eyða orku og tími í það að færa vökva frá einum stað til annars sem skilar vinnslunni engu og </t>
  </si>
  <si>
    <t>frekar hægir á henni á köflum þegar það koma svokölluð sjóskot.</t>
  </si>
  <si>
    <t>Áhugavert verkefni sem á að geta skilað betra hráefni og meiri afköstum.</t>
  </si>
  <si>
    <t>Ávinningur og raunhæfni mikill en óvissa og kostnaður lítill.</t>
  </si>
  <si>
    <t>Fremri endi vinnslu - færslur í flæði frá skipi að sundurliðun stykkja</t>
  </si>
  <si>
    <t>12. Hámörku frystigetu út frá tegundum og vöruflokkun</t>
  </si>
  <si>
    <t>Greiningar og tillögur að breyttum vinnsluferlun</t>
  </si>
  <si>
    <t>1 - 2 ár</t>
  </si>
  <si>
    <t>Stefnumótandi tillögur um þróun flutningsleiða í vinnslu</t>
  </si>
  <si>
    <t>Með því að stýra afurðum sem eru mis lengi að frjósa á þann máta að fljótfrosnasta afurðin sé tekin úr skápum óháð hinum afurðunum fæst aukin framleiðni með núverandi búnaði.</t>
  </si>
  <si>
    <t xml:space="preserve">Áhugavert að líta ískalt á þær nálganir sem við höfum notað og spyrja okkur er hægt að hugsa þetta öðru vísi.  </t>
  </si>
  <si>
    <t>Ávinningur getur verið töluverður</t>
  </si>
  <si>
    <t>Flækjustig er töluvert</t>
  </si>
  <si>
    <t>Framtíðarflæði-flutningsleiðir vinnslu</t>
  </si>
  <si>
    <t>Aukin gæði hráefni - Frá skipi í vinnslu</t>
  </si>
  <si>
    <t>Örverur og vinnslurásir</t>
  </si>
  <si>
    <t>Samkeppni við vacuum pakkað</t>
  </si>
  <si>
    <t>Varmatap í virðiskeðju vinnslu</t>
  </si>
  <si>
    <t>Framtíðarflæði - Færslur frá skápum</t>
  </si>
  <si>
    <t>Framtíðarflæði - Ólínuleg færsla að skápum</t>
  </si>
  <si>
    <t>Mismunandi stærð eininga</t>
  </si>
  <si>
    <t>Hringrás RSW kælingar - skip og vinnsla</t>
  </si>
  <si>
    <t>Hvernig má umbreyta uppsjávarfrystiskápum tímabundið</t>
  </si>
  <si>
    <t>13. Framtíðarflæði - Flutningsleiðir í vinnslu</t>
  </si>
  <si>
    <t>Stefnumótandi</t>
  </si>
  <si>
    <t>1 ár</t>
  </si>
  <si>
    <t xml:space="preserve">Tími er komin til að veltu fyrir sér skilvirkari flutningsleiðum frá hráefni í pakkaðar afurðir í uppsjávarvinnslu.  </t>
  </si>
  <si>
    <t>Nauðsynlegt að einfalda kerfi, auka uppitíma, létta þrif, minnka viðhald og auka sveigjanleika í framleiðslu</t>
  </si>
  <si>
    <t>Til skoðunar er t.a.m aðskilnaður afurðarstrauma, innleiðing strikamerkja, vinnsla byggð á stykkjum, segulbrautir, dæling og myndgreining</t>
  </si>
  <si>
    <t>Hugarflug í framhaldi greiningar á kostum og göllum</t>
  </si>
  <si>
    <t>Ávinningur er nokkur og verkefni mjög áhugavert</t>
  </si>
  <si>
    <t xml:space="preserve">Flækjustig, óvissa og kostnaður er lágur.  </t>
  </si>
  <si>
    <t>Hámörku frystigetu út frá tegundum og vöruflokkun</t>
  </si>
  <si>
    <t>Nýting uppsjávarfrystihúsa til að vinna aðrar tegundir</t>
  </si>
  <si>
    <t>14. Greining tækifæra í vinnslu annarra tegunda</t>
  </si>
  <si>
    <t>Greining og vinnslutækni</t>
  </si>
  <si>
    <t>1-3 ár</t>
  </si>
  <si>
    <t>Samantekt á því hvar tækifærin liggja í landvinnslu á öðrum tegundum</t>
  </si>
  <si>
    <t>Í dag eru við með mikið af tækjum og tólum sem standa óhreyfð hluta úr ári.</t>
  </si>
  <si>
    <t>Ef hægt væri að nýta þennan búnað betur þá gæti það opnað á vinnslu á afurðum</t>
  </si>
  <si>
    <t>sem þola ekki mikinn launakostnað og við nýtum fjármagnið betur.</t>
  </si>
  <si>
    <t>Þarf að taka saman möguleika og ræða. Gæti leitt til þess að við myndum hugsa uppsetningu á fiskvinnslu</t>
  </si>
  <si>
    <t>öðruvísi en við gerum í dag.</t>
  </si>
  <si>
    <t>Lítil óvissa og kostnaður</t>
  </si>
  <si>
    <t xml:space="preserve"> Aukið verðmæti með skilvirkari vinnslutækni</t>
  </si>
  <si>
    <t>15. Framtíðarflæði - Ólínuleg færsla að skápum</t>
  </si>
  <si>
    <t>2 - 4 ár</t>
  </si>
  <si>
    <t xml:space="preserve">Áhugavert er að skoða möguleika á ólínulegri innmötun á frystiskápa.   </t>
  </si>
  <si>
    <t xml:space="preserve">Í dag eru afurðir ekki flokkaðari inn á skápa sem veldur því að frystitími verður að miðast við þá afurð sem tekur lengastan tíma að frjósa.  </t>
  </si>
  <si>
    <t>Með ólínulegri innmótum er líka hægt að hámarka afköst pökkunarvéla með því að pakka einsleitari afurð í hvert skipti og samnýta flutningsleiðir</t>
  </si>
  <si>
    <t>Ávinningur er töluverður</t>
  </si>
  <si>
    <t>16. Hvernig má umbreyta uppsjávarfrystiskápum tímabundið</t>
  </si>
  <si>
    <t>Tækiútfærsla</t>
  </si>
  <si>
    <t>Nei</t>
  </si>
  <si>
    <t>&lt;1 ár</t>
  </si>
  <si>
    <t>Bætt nýting fjárfestinga</t>
  </si>
  <si>
    <t>Tæknilýsing um breytingu skápa til að nota í aðra vinnslu</t>
  </si>
  <si>
    <t>Frystar eru vannýtir stóran hluta ársins en á sama tíma er hugsanlega verið að frysta aðrar afurðir í handvirkum frystitækum</t>
  </si>
  <si>
    <t>T.a.m möguleiki að sjálfvirknivæða blokkarfrystingu og frysta afurðir sem núna mæta afgangi t.d. roð og hausaafurðir</t>
  </si>
  <si>
    <t>Tækifæri í sjálfvirknivæðingu í millilögðum afurðum</t>
  </si>
  <si>
    <t>Hugmynd að tengja einn af sjálfvirkum frystum inn á aðra vinnslulínu</t>
  </si>
  <si>
    <t>Lítið og ódýrt verkefni sem getur aukið nýtingu núverndi fjárfestinga og opnað á nýja framleiðslumöguleika</t>
  </si>
  <si>
    <t>Ávinningur er verulegur og verkefni mjög áhugavert</t>
  </si>
  <si>
    <t>Meginmarkmið 4</t>
  </si>
  <si>
    <t>Virðisaukandi áframvinnsla</t>
  </si>
  <si>
    <t>Hver er raunstaða með tolla</t>
  </si>
  <si>
    <t>17. Skoða tolla á vörum unnum á Íslandi</t>
  </si>
  <si>
    <t>Greiningarvinna</t>
  </si>
  <si>
    <t>Nemendur</t>
  </si>
  <si>
    <t>Samantekt á raunstöðu tolla hvað varðar hráefni og áframvinnslu á afurðum</t>
  </si>
  <si>
    <t>Aðgengi að upplýsingum um tolla og aðflutningsgjöld á sjávarafurðir frá og til Íslands er ekki gott.</t>
  </si>
  <si>
    <t>Fyrsta skrefið í allri áframvinnslu á afurðum er að átta sig á þessu umhverfi til að geta tekið réttar ákvarðanir.</t>
  </si>
  <si>
    <t>Dæmi um gott nemaverkefni á háskólastigi</t>
  </si>
  <si>
    <t>18. Aukin gæði hráefnis - stunner</t>
  </si>
  <si>
    <t>Rannsóknarverkefni</t>
  </si>
  <si>
    <t>Rannsóknaraðilar</t>
  </si>
  <si>
    <t>1-2 ár</t>
  </si>
  <si>
    <t>Niðurstöður um áhrif stunner meðhöndlunar í virðiskeðju uppsjávarfisks</t>
  </si>
  <si>
    <t xml:space="preserve">Notkun stunnera er orðin megin tækni í við laxavinnslu og um borð í bolfiskskipum. </t>
  </si>
  <si>
    <t>Óljóst er hvaða áhrif stunner meðhöndlun hefur á hráefnisgæði í uppsjávarfiski</t>
  </si>
  <si>
    <t>Mjög áhugavert rannsóknarverkefni.  Myndi snúa að þeirri lykilspurningu hvort að stunner meðhöndlun auki gæði hráefnis</t>
  </si>
  <si>
    <t>Ávinningur er nokkur en óvissa frekar mikil</t>
  </si>
  <si>
    <t>Áhugavert verkefni sem hefur skírskotun í meðhöndlun eldisfiskjar og botnfisks en óreynt innan uppsjávarveiða</t>
  </si>
  <si>
    <t>19. Varmatap í virðiskeðju vinnslu eftir frystingu</t>
  </si>
  <si>
    <t>Greiningar á vinnsluferlum</t>
  </si>
  <si>
    <t>Flutningsaðilar og geymslur</t>
  </si>
  <si>
    <t>Niðurstöður um áhrif og hitasveiflna í virðiskeðju eftir frystingu</t>
  </si>
  <si>
    <t>Aukin gæði og orkusparnaður</t>
  </si>
  <si>
    <t>Betri meðhöndlun og vörustýring</t>
  </si>
  <si>
    <t xml:space="preserve">Ferli frá því að panna kemur úr frysti þar til fullt bretti er sett á frysti er ekki hitastýrt og óljóst hversu mikilvæg sú stýring er </t>
  </si>
  <si>
    <t>Mikilvægt er að kortleggja feril vörunnar frá frystingu til notkunar til að finna krítíska þætti og stýra þeim.</t>
  </si>
  <si>
    <t xml:space="preserve">Verkefni sem bætir þekkingu á ferlum eftir frystingu vöru. </t>
  </si>
  <si>
    <t>Ávinningur er nokkur</t>
  </si>
  <si>
    <t>20. Myndgreining á afla við veiðar</t>
  </si>
  <si>
    <t>Veiðarfæragerðir</t>
  </si>
  <si>
    <t>3-5 ár</t>
  </si>
  <si>
    <t>Myndgreiningartækni í veiðarfærum</t>
  </si>
  <si>
    <t>Með því að sjá hvað hvaða tegundir eru að koma í trollið má bregðast við í rauntíma til að koma í veg fyrir rangar tegundir.</t>
  </si>
  <si>
    <t>Tæknilega flókið verkefni sem getur leytt af sér fleiri verkefni eins og hvernig á að koma "röngum" tegundum út úr veiðarfærinu.</t>
  </si>
  <si>
    <t>En óvissa, flækjustig og kostnaður er mjög hátt</t>
  </si>
  <si>
    <t>21. Fremri endi vinnslu - RID pumpur í stað dælingar og færibanda</t>
  </si>
  <si>
    <t>Tilraun</t>
  </si>
  <si>
    <t>Þróun</t>
  </si>
  <si>
    <t>Bætt meðhöndlun</t>
  </si>
  <si>
    <t>Auknir möguleikar</t>
  </si>
  <si>
    <t>Möguleg bæting hráefnisgæða og minnkun á stáli og færiböndum</t>
  </si>
  <si>
    <t>Vacuumdæling er ójöfn og krefst mikillar orku</t>
  </si>
  <si>
    <t xml:space="preserve">Gæti opnað möguleika fyrir framleiðendur sem óframkvæmanlegt er í dag, s.s. færsla á milli húsa eða vinnslusala. </t>
  </si>
  <si>
    <t>Mögulega verulegur sparnaður í stáli og þrifakostnaði.</t>
  </si>
  <si>
    <t>Vel þekkt aðferð og gæti opnað á annarskonar vinnslumöguleika í búnaði sem er fyrir hendi en algerlega ótengdur vinnslulínum uppsjávarfisks. Fækkar færiböndum sem takmarka aðgengi, þarfnast viðhalds og mikils tíma í þrif.</t>
  </si>
  <si>
    <t>Þarf að huga að örverumengun og hringrás vökva í kerfinu</t>
  </si>
  <si>
    <t>Lítil áhætta samfara prófunum á búnaði og vel raunhæft</t>
  </si>
  <si>
    <t>Minni sóun í umbúðum</t>
  </si>
  <si>
    <t>22. Minna plast</t>
  </si>
  <si>
    <t>Vöruþróun</t>
  </si>
  <si>
    <t xml:space="preserve">Efnistækni </t>
  </si>
  <si>
    <t>Framleiðendur plasts</t>
  </si>
  <si>
    <t>Framleiðendur pökkunarvéla</t>
  </si>
  <si>
    <t>Verkfræðingar</t>
  </si>
  <si>
    <t>Minni plastnotkun sem leiðir til minni kostnaðar og sóunar</t>
  </si>
  <si>
    <t>Nota þarf nokkuð þykkt plast vegna mekanískra vandamála við að nota lóðréttar pokavélar</t>
  </si>
  <si>
    <t>Það er umhverfisvænt að draga úr plasti í framleiðslu</t>
  </si>
  <si>
    <t>Minna efnismagn kemur fram sem betri nýtni á flutning og lægri kostnaði</t>
  </si>
  <si>
    <t>Hagmunir iðnaðar ekki þeir sömu og hagsmunir þeirra sem selja plast</t>
  </si>
  <si>
    <t xml:space="preserve">Tækifæri í margþátta efni sem eru sterkari en minnka plastmassa. </t>
  </si>
  <si>
    <t>Verkefnið er nokkuð einfalt í framkvæmd</t>
  </si>
  <si>
    <t>Núverandi fyrirkomulag krefst ákveðins styrks umbúða</t>
  </si>
  <si>
    <t>24. Framtíðarflæði - Færslur frá skápum</t>
  </si>
  <si>
    <t xml:space="preserve">
</t>
  </si>
  <si>
    <t>Skoða má hvort fýsilegt sé að tína frosnar einingar frá þegar tekið er út úr skáp með litlum róbótum</t>
  </si>
  <si>
    <t>Þá er hægt að flokka strax út frá auðkenningu og tölvusjón á færibönd</t>
  </si>
  <si>
    <t>Þetta gæti sparað mikið pláss og fækkað handtökum</t>
  </si>
  <si>
    <t>Með því að láta róbóta fara á milli skápa í stað færibanda og mekanískum lausnum</t>
  </si>
  <si>
    <t>má spara mikið pláss og fækka ýmsum búnaði tengdum núverandi fyrirkomulagi.</t>
  </si>
  <si>
    <t>25. Geymsluþol afurða</t>
  </si>
  <si>
    <t>Greiningar</t>
  </si>
  <si>
    <t>Stöðlun</t>
  </si>
  <si>
    <t>Kaupendur á ólíkum mörkuðum</t>
  </si>
  <si>
    <t>Nemi</t>
  </si>
  <si>
    <t>Samantekt um geymsluþol afurða frá öllum framleiðendum og tillögur að samræmdu geymsluþoli út frá fyrirliggjandi rannsóknum</t>
  </si>
  <si>
    <t xml:space="preserve">Hugmyndir að að leiðum til að auka geymsluþol </t>
  </si>
  <si>
    <t>Líklega mismunandi milli framleiðanda og eftir markaðsvæðum</t>
  </si>
  <si>
    <t>Geymsluþol flaka í vaccumpakkningu ásamt vökva lengir geymsluþol um allt að helming</t>
  </si>
  <si>
    <t>Kaupendur vilja kaupa afurðir sem geymast yfir lengri tíma</t>
  </si>
  <si>
    <t>Gott að setja fram leiðbeinandi gögn um geymsluþol með núverandi búnaði</t>
  </si>
  <si>
    <t>Bera saman við aðrar þjóðir</t>
  </si>
  <si>
    <t>Lítið verkefni sem er náskilt verkefni "samkeppni við vacuum pakkað"</t>
  </si>
  <si>
    <t>Lítil óvissa og flækja.  Gæti verið gott nemaverkefni</t>
  </si>
  <si>
    <t>Stærð og hönnun tanka</t>
  </si>
  <si>
    <t>Tækniverkefni</t>
  </si>
  <si>
    <t>Betri meðhöndlun afla með betri geymslutönkum</t>
  </si>
  <si>
    <t>Með endurhönnun á kælitönkum um borð í fiskiskipum væri hægt að ná "jafnari" kælingu og betri meðferð á hráefni.</t>
  </si>
  <si>
    <t>Þannig á að vera hægt að bæta gæði og gera þau stöðugri.</t>
  </si>
  <si>
    <t>Verkefni sem gæti tekið nokkur ár og fylgir væntanlega nýsmíði á uppsjávarskipi.</t>
  </si>
  <si>
    <t xml:space="preserve"> Auka stöðugleika afurða</t>
  </si>
  <si>
    <t>Notkun rotvarnarefna</t>
  </si>
  <si>
    <t>Viðskiptavinir</t>
  </si>
  <si>
    <t>2 ár</t>
  </si>
  <si>
    <t>Samþykktar leiðbeiningar um notkun rotvarnarefna</t>
  </si>
  <si>
    <t>Lýsi er þráavarið eftir á skv. óskum kaupanda en ekki jafnóðum og það er framleitt. Geymsla er því án þráavarnar um skemmri og lengri tíma.</t>
  </si>
  <si>
    <t>Æskilegt væri að ná samkomulagi við viðskiptavini um "grunn þráavörn", tegund efnis og styrk, til bættra vörugæða</t>
  </si>
  <si>
    <t>Aukin eftirspurn eftir lýsi m.a. til manneldis kallar á aðra hugsun í meðhöndlun og gæðaflokkun á lýsisafurðum en viðhöfð eru í dag</t>
  </si>
  <si>
    <t>Verkefnið er áhugavert og raunhæft</t>
  </si>
  <si>
    <t>Ávinningur er óljós en líklega til staðar</t>
  </si>
  <si>
    <t>Framþróun í fiskimjölsvinnslu</t>
  </si>
  <si>
    <t>Notkun salts til kælingar</t>
  </si>
  <si>
    <t>Rannsóknarstofnanir</t>
  </si>
  <si>
    <t>Samstilltar leiðbeiningar um hvort og hvernig á að salta í kælitanka</t>
  </si>
  <si>
    <t>Svara því hvort það skili einhverju að bæta salti í kælikerfi.</t>
  </si>
  <si>
    <t>Hvaða áhrif getur það haft áhrif á hráefni og búnað.</t>
  </si>
  <si>
    <t>Lítið og afmarkað verkefni sem þarf að skoða og fylgja alla leið inn í afurðir</t>
  </si>
  <si>
    <t>Fremri endi vinnslu - Vinnsla á afurðum úr slógi (eftir hausskurð-flökun)</t>
  </si>
  <si>
    <t>/30</t>
  </si>
  <si>
    <t>+</t>
  </si>
  <si>
    <t>2 til 5 ár</t>
  </si>
  <si>
    <t>Greining á möguleikum á nýtingu innvolss uppsjávarfiska í nýjar afurðir</t>
  </si>
  <si>
    <t xml:space="preserve">Slóg og innvols uppsjávarfiska getur verið áhugavert m.t.t. nýtingu í sértækar afurðir. </t>
  </si>
  <si>
    <t>Hér er um óplægðan akur að ræða sem þarf að skoða betur.</t>
  </si>
  <si>
    <t>Möguleiki er á að taka slóg sérstaklega til frekari vinnslu, án þess að hafa áhrif á vinnslurásir í uppsjávarvinnslum, án mikillar fyrirhafnar.</t>
  </si>
  <si>
    <t xml:space="preserve">Hægt er að aðskilja á einfaldan máta innyfli frá öðru magainnihaldi og skoða ýmis atriði, s.s. lífvirkni, fitusýrur ofl. </t>
  </si>
  <si>
    <t>#</t>
  </si>
  <si>
    <t>MM</t>
  </si>
  <si>
    <t>Meginmarkmið</t>
  </si>
  <si>
    <t>SM</t>
  </si>
  <si>
    <t>Starfsmarkmið</t>
  </si>
  <si>
    <t xml:space="preserve">Nafn </t>
  </si>
  <si>
    <t>Flækjustig</t>
  </si>
  <si>
    <t>Stærðargráða kostnaðar</t>
  </si>
  <si>
    <t>Avinningur/áhugavert</t>
  </si>
  <si>
    <t>GHG</t>
  </si>
  <si>
    <t>SV</t>
  </si>
  <si>
    <t>SS</t>
  </si>
  <si>
    <t>Aukið samstarf um markaðssetningu íslenskra uppsjávarafurða</t>
  </si>
  <si>
    <t>Samstarf um kynningu íslenskra uppsjávarafurða</t>
  </si>
  <si>
    <t>Bætt staða og ímynd íslenskrar síldar</t>
  </si>
  <si>
    <t>Umbúðir eftir þörfum markaðarins</t>
  </si>
  <si>
    <t>Vettvangur um loðnuhrognaframleiðslu</t>
  </si>
  <si>
    <t>Brettasmíði í flæði</t>
  </si>
  <si>
    <t>Total</t>
  </si>
  <si>
    <t>MM 1.  Bætt nýting fjárfestinga í uppsjávariðnaði</t>
  </si>
  <si>
    <t>Samantekið</t>
  </si>
  <si>
    <t>Starfsmarkmið 1.  Veiðar og vinnsla úr vannýttum stofnum</t>
  </si>
  <si>
    <t>Verkefni</t>
  </si>
  <si>
    <t xml:space="preserve">Hagnýting nýrrar tækni </t>
  </si>
  <si>
    <t>Greingarsett</t>
  </si>
  <si>
    <t>Er þetta líklegur verkefnastofn</t>
  </si>
  <si>
    <t>Ávinningur (0-10)</t>
  </si>
  <si>
    <t>Óvissa (0-10)</t>
  </si>
  <si>
    <t>Flækjustig (0-10)</t>
  </si>
  <si>
    <t>Raunhæfni (0-10)</t>
  </si>
  <si>
    <t>Iðnaður, sprotafyrirtæki, Hafró</t>
  </si>
  <si>
    <t>Útgerðir, tæknifyrirtæki, Hafrannsóknastofnun og þekkingarsamfélagið</t>
  </si>
  <si>
    <t>Útgerðir og vísindasamfélag</t>
  </si>
  <si>
    <t>Tími í hagnýta afurð</t>
  </si>
  <si>
    <t>&gt; tvö ár</t>
  </si>
  <si>
    <t>4-5 ár</t>
  </si>
  <si>
    <t>Óviss</t>
  </si>
  <si>
    <t xml:space="preserve">Meginafurð </t>
  </si>
  <si>
    <t>Fjarstýrð fiskleitartæki</t>
  </si>
  <si>
    <t>Betri þekking og geta til stofnmælinga og leitar</t>
  </si>
  <si>
    <t>Aukin þekking - nýir fiskistofnar til hagnýtingar</t>
  </si>
  <si>
    <t>Er meginafurð hagnýtanleg</t>
  </si>
  <si>
    <t>já</t>
  </si>
  <si>
    <t>Skilgreining unnin þann</t>
  </si>
  <si>
    <t>Framþróun í drónum gríðarleg og verð hefur hrunið</t>
  </si>
  <si>
    <t>Ljóst er að þær aðferðir sem við notum í dag við stofnmælingar og fiskleit eru takmarkaðar. Yfirleitt bundin við fjölda skipa og getu mælitækjanna til að mæla frá skipunum.</t>
  </si>
  <si>
    <t>Þróa aðferðir til þess að leita uppi fisk í veiðanlegu magni. Miðsjávarfiskar og ýmsar átutegundir eru í verulegu magni í kringum landið. Lítið er vitað um möguleika til hagnýtingar.</t>
  </si>
  <si>
    <t>Mikilvægt að fylgjast með þróun notkun dróna í sjávarútvegi</t>
  </si>
  <si>
    <t>Með nýrri tækni væri hægt að víkka út þetta leitarsvæði og nýta þannig tíma og fjármagn betur</t>
  </si>
  <si>
    <t>Hægt að nota á grunnnu vatni til fiskleitar (t.d. Breiðarfjörður)</t>
  </si>
  <si>
    <t>heldur en gert er í dag.</t>
  </si>
  <si>
    <t>Rannsóknir á síldarhrognum</t>
  </si>
  <si>
    <t>Gæfi okkur einnig betri vissu um hvað við værum að mæla og í hvaða mæli</t>
  </si>
  <si>
    <t>Hugmynd um að stækka leitargeisla skips með að sigla drónum út frá skipi (t.d. Í loðnuleit)</t>
  </si>
  <si>
    <t xml:space="preserve">Næsta skref </t>
  </si>
  <si>
    <t xml:space="preserve">Ræða í faghópi </t>
  </si>
  <si>
    <t>Ræða innan FU.</t>
  </si>
  <si>
    <t>Greining stofna, þrengja umgjörðina</t>
  </si>
  <si>
    <t>Áhugavert (0-10)</t>
  </si>
  <si>
    <t>spennandi og sexý og gæti sparað mikla peninga</t>
  </si>
  <si>
    <t>Getur skotið traustari stoðum undir stofnmælingar og fiskleit</t>
  </si>
  <si>
    <t>Tækifæri í ónýttum stofnum</t>
  </si>
  <si>
    <t>Greining/samstilling</t>
  </si>
  <si>
    <t>Auðlindir</t>
  </si>
  <si>
    <t>Stærðargráða kostnaðar (0-10)</t>
  </si>
  <si>
    <t>Iðnaður, framleiðendur veiðafæra, hafró</t>
  </si>
  <si>
    <t>Útgerðir, Hafró og Veiðarfæraframleiðendur</t>
  </si>
  <si>
    <t>3-4 ár</t>
  </si>
  <si>
    <t>Ár jafnvel áratugur</t>
  </si>
  <si>
    <t>Veiði á ónýttri tegund</t>
  </si>
  <si>
    <t>Nýir nytjastofnar</t>
  </si>
  <si>
    <t>Nýr veiðistofn</t>
  </si>
  <si>
    <t>Tækifæri að hefja veiðar úr ónýttum stofnum</t>
  </si>
  <si>
    <t>Mikilvægt að kanna möguleika þess að nýta stofna sem hingað til hafa verið ónýttir</t>
  </si>
  <si>
    <t>Ýmsir stofnar við landið eru ekki nýttir, marglytta, svampar ofl.</t>
  </si>
  <si>
    <t xml:space="preserve">Útgerðir eru "svengri núna" en áður </t>
  </si>
  <si>
    <t>Bæði til að styrkja stoðir þeirra fyrirtækja sem í greininni eru og líka til þess að styrkja stöðu</t>
  </si>
  <si>
    <t>Þörf á að kortleggja veiðanleika</t>
  </si>
  <si>
    <t>Íslands gagnvart öðrum strandríkjum.</t>
  </si>
  <si>
    <t>Þarf að fara kerfisbundið yfir tækifæri í Hestamakríl, miðsjávartegundum, smokkfiski og átu</t>
  </si>
  <si>
    <t>Ræða innan FU</t>
  </si>
  <si>
    <t>Kortlagning og massamæling</t>
  </si>
  <si>
    <t>mest áhugavert út frá átu að mínu mati</t>
  </si>
  <si>
    <t>Tækifæri í vannýttum stofnum</t>
  </si>
  <si>
    <t>Útgerðir, Hafró</t>
  </si>
  <si>
    <t>&lt; 3 ár</t>
  </si>
  <si>
    <t>Veiði á vannýtri tegund</t>
  </si>
  <si>
    <t>betri nýting fastafjármuna</t>
  </si>
  <si>
    <t>Aukin verðmæti</t>
  </si>
  <si>
    <t>Tækifæri að hefja veiðar úr vannýttum stofnum</t>
  </si>
  <si>
    <t>Við erum með stofna eins og gulldeplu sem við höfum nýtt en þurfum að leggja meiri vinnu í til að ná betri tökum á.</t>
  </si>
  <si>
    <t>Ýmsir stofnar við landið sem flokka má sem vannýtta, s.s. krabbar, áta og sumar tegundir flatfiska</t>
  </si>
  <si>
    <t>Til þess þarf að skoða betur veiðanleika eftir tímabilum, veiðarfæri og vinnslu.</t>
  </si>
  <si>
    <t>Taka upp þráðin með gulldeplu</t>
  </si>
  <si>
    <t>Skoða tækifæri á veiðum og vinnslu á gullaxi</t>
  </si>
  <si>
    <t>Þarf að fylgjast náið með hugmyndum um framleiðslu á meltu um borð í skipum (hugsanlega sér verkefni)</t>
  </si>
  <si>
    <t xml:space="preserve">Mér finnst að það eigi að setja áherslu á Gulldeplu og fylgjast náið með hugmyndum um að framleiða meltu um borð í skipum </t>
  </si>
  <si>
    <t>Starfsmarkmið 2.  Nýting uppsjávarfrystihúsa til að vinna aðrar tegundir</t>
  </si>
  <si>
    <t>Greining tækifæra í vinnslu annara tegunda</t>
  </si>
  <si>
    <t>Greining</t>
  </si>
  <si>
    <t>Fyrirtækin sjálf, framleiðendur vinnslubúnaðar</t>
  </si>
  <si>
    <t>Uppsjávarfyrirtæki, framleiðendur búnaðar</t>
  </si>
  <si>
    <t>&gt; 1 ár</t>
  </si>
  <si>
    <t>Samantekt um hvaða tækifæri liggja í landvinnslu annara tegunda</t>
  </si>
  <si>
    <t>Aukin nýting framleiðslutækja</t>
  </si>
  <si>
    <t>Hagkvæm og afkastamikiltækni er vannýtt í dag</t>
  </si>
  <si>
    <t xml:space="preserve">í dag erum við með talsvert mikið fjármagn bundið í tækjum sem gætu verið betur nýtt. </t>
  </si>
  <si>
    <t>Nýta þann búnað sem fyrir er til framleiðslu á öðrum vöruflokkum. S.s. hvítfiski.</t>
  </si>
  <si>
    <t>Gæti opnað á tækifæri í afurðum sem þola ekki mikinn launakostnað</t>
  </si>
  <si>
    <t>Tæki sem hafa mikla afkastagetu og sjálfvirkni</t>
  </si>
  <si>
    <t>Dæmi um afurðir gætu verið grálúða, grásleppa, hrogn, blokk, lýsa, karfi, gulllax, svil, bolfiskroð, hausar</t>
  </si>
  <si>
    <t>Ferlagreining</t>
  </si>
  <si>
    <t>áhugavert, veit að sumir hafa skoðað tækifæri.  Gott að taka saman og ræða</t>
  </si>
  <si>
    <t>Spennandi verkefni sem gæti leitt til þess að við færum að hugsa uppsetningu á fiskvinnslu allt öðruvísi heldur en við gerum í dag.</t>
  </si>
  <si>
    <t xml:space="preserve">Tækniútfærsla </t>
  </si>
  <si>
    <t>Iðnaður, framleiðendur búnaðar</t>
  </si>
  <si>
    <t>Landvinnslur og framleiðendur vinnslubúnaðar</t>
  </si>
  <si>
    <t>Uppsjávarfyrirtæki og framleiðendur búnaðar</t>
  </si>
  <si>
    <t>&lt; ár</t>
  </si>
  <si>
    <t>innan árs</t>
  </si>
  <si>
    <t>Aukin nýting fjárfestinga</t>
  </si>
  <si>
    <t>Áhugavert þar sem unnið er í bolfiski líka</t>
  </si>
  <si>
    <t>Möguleiki að sjálfvirknivæða blokkarfrystingu og frysta afurðir sem núna máta afgangi t.d. Roð og hausaafurðir</t>
  </si>
  <si>
    <t>Liklega ekki flókið snýr af breytingu spacera og hvernig hægt væri að mata inn á staka skápa á auðveldan hát</t>
  </si>
  <si>
    <t>Tækifæri í sjálvirknivæðinu á millilögðum afurðum</t>
  </si>
  <si>
    <t>Frumathugun</t>
  </si>
  <si>
    <t>mér finnst tækifæri í að líta á þetta til að auka sjálfvirkni / afköst í bolfiski</t>
  </si>
  <si>
    <t>Hangir svoldið með verkefninu hér að ofan !!</t>
  </si>
  <si>
    <t>MM 2.  Aukið verðmæti afurða</t>
  </si>
  <si>
    <t>Starfsmarkmið 1. Aukið verðmæti með bættum gæðaþáttum</t>
  </si>
  <si>
    <t>Rannsóknir og tækniþróun</t>
  </si>
  <si>
    <t>Rannsóknir öryggi matvæla</t>
  </si>
  <si>
    <t>Smáverkefni - 1,5 millj</t>
  </si>
  <si>
    <t>Iðnaður, rannsóknastofnanir, birgjar með efnavöru, framleiðendur búnaðar</t>
  </si>
  <si>
    <t>Útgerð og landvinnslur, rannsóknarsamfélagið, framleiðendur búnaðar og hreinsiefna</t>
  </si>
  <si>
    <t>Vinnslur, framleiðendur vélbúnaðar</t>
  </si>
  <si>
    <t>1 ár, annars er þetta stöðug vinna</t>
  </si>
  <si>
    <t>Stöðugt umbótaferli - mánuðir</t>
  </si>
  <si>
    <t>Leiðir til að draga úr sjúkdómsvaldandi örverum í afurðum</t>
  </si>
  <si>
    <t>Stöðugleiki</t>
  </si>
  <si>
    <t>Betri þekking á mikilvægum eftirlitsstöðum</t>
  </si>
  <si>
    <t>Raunverulegt og stórt vandamál</t>
  </si>
  <si>
    <t>Með að ná betri tökum á örveruvexti í afurð í vinnsluferlinu gerir okkur að stöðugri og</t>
  </si>
  <si>
    <t>Þekking á örveruflóru í vinnslurás og bæting búnaðar m.t.t. þrifa. Kaupendur afurða virðast ekki</t>
  </si>
  <si>
    <t>Nauðsynlegt að samstilla okkur</t>
  </si>
  <si>
    <t>betri framleiðendum.</t>
  </si>
  <si>
    <t>taka til greina áhættumatshluta HACCP þar sem undirstrikað er að meðhöndla vöruna á þann</t>
  </si>
  <si>
    <t>Hægt að kerfa kerfisbundnar rannsóknir á lausnum sem er verið að bjóða í dag með áherslu á Listex</t>
  </si>
  <si>
    <t>Ef við getum sýnst fram á stöðugri gæði þá ætti það að kalla á meiri eftirspurn eftir</t>
  </si>
  <si>
    <t>máta að öryggi matvælisins sé tryggt (hitun/sýrun oþh)</t>
  </si>
  <si>
    <t xml:space="preserve">Iðnaður beiti sér sameiginlega að ýta á endurhönnun búnaðar </t>
  </si>
  <si>
    <t>okkar vörum.</t>
  </si>
  <si>
    <t>Farið sé kerfisbundið í að skoða bestu útfærslur á þrifum á kerfums em tengja skip og vinnslu</t>
  </si>
  <si>
    <t>Setja upp rannsóknarplan sem nýtist vinnslunum</t>
  </si>
  <si>
    <t>Þetta er mjög mikivægt verkefni sem menn vilja samt kannski ekki flagga mjög áberandi</t>
  </si>
  <si>
    <t>Greining  og tillögur að breyttum vinnsluferlum</t>
  </si>
  <si>
    <t>Vinnslutækni-sölumál</t>
  </si>
  <si>
    <t>nei</t>
  </si>
  <si>
    <t>Iðnaður, framleiðendur búnaðar, framleiðendur pokavél, framleiðendur vakum pokavéla</t>
  </si>
  <si>
    <t>Landvinnslur, fræðasamfélagið og framleiðendur vinnslubúnaðar</t>
  </si>
  <si>
    <t>Framleiðendur og kaupendur</t>
  </si>
  <si>
    <t>&lt; 1 ár</t>
  </si>
  <si>
    <t>?</t>
  </si>
  <si>
    <t xml:space="preserve">Samantekt um samkeppnishæfni íslenskrar pökkunar og vakumpökkunar.  Hugmyndir að því hvernig má samtvinna íslenska vinnsluferilinn við vakúmpökkun </t>
  </si>
  <si>
    <t>Afhenda kaupendum vöruna á því formi sem hentar þeim best</t>
  </si>
  <si>
    <t>Óljóst hvað fæst út. Kaupendur vilja frekar vacuum vegna aukins geymsluþols. Þarf ekki</t>
  </si>
  <si>
    <t>að búa til heilt verkefni í kringum það.</t>
  </si>
  <si>
    <t>vertical pökkun er ekki jafn góð en vakum samkvæmt kaupendum</t>
  </si>
  <si>
    <t>Ljóst er að þetta er krafa frá kaupendum í ákveðnum afurðaflokkum.</t>
  </si>
  <si>
    <t>Tilraunir til vakumpökkunar í vertical hefur ekki gengið vel</t>
  </si>
  <si>
    <t xml:space="preserve">tæknin er þekkt og kannski meiri spurning um ákvörðun hvort eigi að bæta Vacuum vélum </t>
  </si>
  <si>
    <t>Ljóst er að vakumpökkun er dýrari og því þarf að meta ávinning að því að breyta kerfum</t>
  </si>
  <si>
    <t>við vinnsluferlið.</t>
  </si>
  <si>
    <t>Það er norskar vinnslur sem keyra horizontal vakum inn á sjálfvirka skápa (blandað kerfi)</t>
  </si>
  <si>
    <t>Áhugavert er að skoða hvernig mögulegt væri að leysa slíkt í íslensku húsi</t>
  </si>
  <si>
    <t>Setja í hugmyndabúnkann</t>
  </si>
  <si>
    <t xml:space="preserve">Ljóst að kaupendur sitja vakum í forgang t.d. Lisner.  </t>
  </si>
  <si>
    <t xml:space="preserve">Þurfum að bæta </t>
  </si>
  <si>
    <t>Geymsluþol afurða</t>
  </si>
  <si>
    <t>Greining og endurvinnsla rannsókna</t>
  </si>
  <si>
    <t>Vinnslutækni og geymsluþol</t>
  </si>
  <si>
    <t>2-3 milljónir</t>
  </si>
  <si>
    <t>Iðnaður, kaupendur á ólíkum mörkuðum, nemi</t>
  </si>
  <si>
    <t>Landvinnslur og fræðasamfélagið</t>
  </si>
  <si>
    <t>Framleiðendur</t>
  </si>
  <si>
    <t>&gt; Ár</t>
  </si>
  <si>
    <t>Aukið geymsluþol og stöðugri gæði</t>
  </si>
  <si>
    <t>Aukið geymsluþol flaka</t>
  </si>
  <si>
    <t xml:space="preserve">Líklega eitthvað mismunandi milli framleiðanda og eftir markaðsvæðum.  </t>
  </si>
  <si>
    <t>Geymsluþol flaka í vacuumpakkningu ásamt vökva lengir geymsluþol afurða tvöffalt. Kaupendur</t>
  </si>
  <si>
    <t>Gott að setja fram leiðbeinandi tillögur út frá þekktum rannsóknum</t>
  </si>
  <si>
    <t>vilja frekar kaupa flök sem geymast yfir lengri tíma.</t>
  </si>
  <si>
    <t>Mikilvægt að bera saman við aðrar þjóðir t.d. Færeyjar</t>
  </si>
  <si>
    <t>Kanna stöðu hér heima, sölumenn og litteratur</t>
  </si>
  <si>
    <t>Lítið og þægilegt verkefni sem hefur nokkuð gildi</t>
  </si>
  <si>
    <t>Er þetta ekki hluti af verkefninu hér að ofan "Samkeppni við Vacuum pakkað"</t>
  </si>
  <si>
    <t>Rannsókn og greining</t>
  </si>
  <si>
    <t>Ferlamælingar</t>
  </si>
  <si>
    <t xml:space="preserve">&lt; 6 millj. </t>
  </si>
  <si>
    <t>Iðnaður, flutningsaðilar og geymslur, kaupendur</t>
  </si>
  <si>
    <t>Framleiðendur, flutningsaðilar og geymslur</t>
  </si>
  <si>
    <t>Niðurstöður um áhrif og umfang hitastigsveifla eftir frystingu</t>
  </si>
  <si>
    <t>Já væri hægt að forðast ákveðnar flutningsleiðir og terminöl</t>
  </si>
  <si>
    <t xml:space="preserve">Frá því að panna kemur úr frysti þar til fullt bretti er sett á frysti er ekki hitastýrt og óljóst hversu mikilvæg sú stýring er </t>
  </si>
  <si>
    <t xml:space="preserve">í dag erum við að nota mikla orku og peninga til að kæla fiskinn niður um borð í fiskiskipunum. Mikilvægt er að ná að varðveita þessa varmaorku sem mest í fiskinum til </t>
  </si>
  <si>
    <t>Varmatap og varmaflökt er óæskilegt, sérstaklega þegar kemur að myndun DMA og geymsluaðstæðum. Með því að kortleggja feril vörunnar mætti finna krítíska þætti og stýra þeim.</t>
  </si>
  <si>
    <t xml:space="preserve">Sterk tilfinning á vanvirðing við kælikeðju sé til staðar eftir frystigeymslu.  </t>
  </si>
  <si>
    <t>þess að viðhalda gæðum og spara orku.</t>
  </si>
  <si>
    <t>Ræða við hagsmunaðila</t>
  </si>
  <si>
    <t>Verkefni sem dýpkar þekkingu en erfitt að sjá hvernig mikla hagnýtingu</t>
  </si>
  <si>
    <t>Starfsmarkmið 2. Aukið verðmæti með skilvirkari vinnslutækni</t>
  </si>
  <si>
    <t>Nýsköpun bættir ferlar</t>
  </si>
  <si>
    <t>&gt; 10 milljónir</t>
  </si>
  <si>
    <t>Iðnaður, framleiðendur búnaðar, nýsköpunarfyrirtæki</t>
  </si>
  <si>
    <t>Framleiðendur búnaðar/tæknifyrirtæki</t>
  </si>
  <si>
    <t>Innan tveggja ára</t>
  </si>
  <si>
    <t xml:space="preserve">Leið til að auka skilvirkni í núverandi búnaði </t>
  </si>
  <si>
    <t>Stýra afurðum í frystingu þannig að hámarks frystigeta sé nýtt.</t>
  </si>
  <si>
    <t>Bæta með skilvirkni frystingar og pökkunar með að flokka inn á frysta</t>
  </si>
  <si>
    <t>felur í sér betri nýtingu á tækjum og væntanlega orkuspörun. Færð einnig aukningu í afköst.</t>
  </si>
  <si>
    <t>Hægt að safna því sem er mjög út úr samsetningu í 2 skápa</t>
  </si>
  <si>
    <t>Hægt að safna afurð sem frýs hægar í sér skápa</t>
  </si>
  <si>
    <t>Hægt að auka skilvirkni við pökkun með að senda batch af einleitum afurðum inn á pökkunstöð</t>
  </si>
  <si>
    <t>Teikna upp mögulegt ferli</t>
  </si>
  <si>
    <t>Áhugavert verkefni sem gæti aukið afköst og skilvirkni í núverandi búnaði með litlum breytingum nema forritun</t>
  </si>
  <si>
    <t>Iðnaðurinn, framleiðendur búnaðar, tæknifyrirtæki</t>
  </si>
  <si>
    <t>Framleiðendur búnaðar/tæknifyrirtæki/Hugsuður</t>
  </si>
  <si>
    <t>gerist í nokkrum skrefum</t>
  </si>
  <si>
    <t>Gæti gerst í smá skömmtum innan núverandi framleiðslulína, langtímaþróun</t>
  </si>
  <si>
    <t>Verðmætaaukning með betri flokkun afurða</t>
  </si>
  <si>
    <t>Betri flokkun afurða bæði stærðar og gæðalega</t>
  </si>
  <si>
    <t>Mögulega markaðstækifæri á markaði nær neytanda</t>
  </si>
  <si>
    <t>jún 2020</t>
  </si>
  <si>
    <t>Núverandi flokkun er ófullkomin.  Ný tækni hefur verið að ryðja sér til rúms</t>
  </si>
  <si>
    <t>Í dag erum við í raun bara að grófflokka hráefnið sem verður svo að afurð. bæði getum við ekki tryggt það 100% að fiskur sé ekki utan stærðarmarka eða einhver önnur fisktegund slæðist með.</t>
  </si>
  <si>
    <t>Betri flokkun á fiski, þar sem ekki eingöngu er flokkað eftir þykkt eða þyngd getur aukið nýtingu og verðmæti fisktegunda</t>
  </si>
  <si>
    <t>Hægt að grófflokka í flæði (GHG kynnir í faghópi).  Launsir nú þegar til og kostnaður raunhæfur</t>
  </si>
  <si>
    <t>Með því að ná betri tökum á þessu, auðveldum við kaupendum okkar að áframvinna afurðina með sparnaði í tíma, gæðum og nýtingu</t>
  </si>
  <si>
    <t>Kartöfluflokkun, baunir og rækja</t>
  </si>
  <si>
    <t>Stykkjaflokkun í upphafi einfaldar vigtun og samval</t>
  </si>
  <si>
    <t>Sundurgreining tegunda og skaddaðs fisks</t>
  </si>
  <si>
    <t>Stykkjaflokkum í upphafi bæti stýringu straum síðar í kerfi</t>
  </si>
  <si>
    <t>Einfaldar allt sem á eftir kemur</t>
  </si>
  <si>
    <t>Mætti ræða í stærri hópi</t>
  </si>
  <si>
    <t>Mikilvægt að huga að framþróun í fremri enda uppsjávarvinnslu.  Núverandi tækni er orðin takmörkuð.  Tæknibylting hefur orðið í greiningu afurða í flæði sem opnar nýja og áhugaverða möguleika</t>
  </si>
  <si>
    <t>Flokkun á hráefni er lykilatriði í uppsjávarvinnslu því eftir hana þá breytir þú engu er varðar hráefnið nema með dýrum lausnum eins og úrtýnslu. Að ná betri tökum á flokkun eykur framlegð</t>
  </si>
  <si>
    <t>Í upphafi skal endinn skoða. Öll flokkun sem á sér stað í upphafi ferils er framleiðniaukandi aðgerð .</t>
  </si>
  <si>
    <t>Fremri endi vinnslu - Hlutfall af sjó á móti hráefni við dælingu</t>
  </si>
  <si>
    <t>Greining og tillögur að bættum vinnsluferlum</t>
  </si>
  <si>
    <t>Vinnsluferlar</t>
  </si>
  <si>
    <t>Iðnaður, Háskólanemar</t>
  </si>
  <si>
    <t>Iðnaður, nemar</t>
  </si>
  <si>
    <t>Iðnaðurinn, háskólasamfélagið</t>
  </si>
  <si>
    <t>innan ársins</t>
  </si>
  <si>
    <t>Hámarkaðir vinnsluferlar</t>
  </si>
  <si>
    <t>Orku- og tímasparnaður</t>
  </si>
  <si>
    <t>Orkusparnaður, sparar búnað við hreinsun vökva</t>
  </si>
  <si>
    <t xml:space="preserve">Sennilega misjafnt hvernig fyrirtæki eru að gera þegar dælt er inn í hús.  </t>
  </si>
  <si>
    <t>að dæla sjó kostar orku og að koma honum frá sér kostar líka orku. jafnvægið milli fisks og vökva er líka mikilvægt bæði gæðalega og líka upp á að halda fullum afköstum í vinnslu.</t>
  </si>
  <si>
    <t>Mögulega væri hægt að staðla hvert skip fyrir hverja fisktegund út frá rannsóknum á meðferð hráefnis við dælingu og besta út frá ávinningi og kostnaði.</t>
  </si>
  <si>
    <t>Sjódæling er vond en einnig er vont að dæla efni of þurru</t>
  </si>
  <si>
    <t>Flókið að gera ráð fyrir öllum breytum í ferlinu frá því veiðarfæri er kastað þar til fiskinum er landað</t>
  </si>
  <si>
    <t>Kemur að hugmyndum um betri flæðisstýringu frá skipi að flokkun</t>
  </si>
  <si>
    <t>Hluti af stýringu frá veiðum í afurð</t>
  </si>
  <si>
    <t>Þarfnast raunhæfnisumræðu</t>
  </si>
  <si>
    <t>Dæling á hráefni frá skipi í vinnslu er í dag púlsuð.  Spurning hvort hægt sé að bæta hráefnisgæði með að skilgreina bestu nálgun.  Áhugavert að velta upp hvort sé hægt að koma hráefni í hús á betri hátt.</t>
  </si>
  <si>
    <t xml:space="preserve">Það mætti gera desktop stúdíu á viðhöfnu vinnulagi frændra vorra og gera prófanir skv. því. Allur auka vökvi sem settur er í afla um borð er tilfærsla á vandamáli inn í móttöku vinnslustöðvar og eykur dælukostnað og kæliorkuþörf. </t>
  </si>
  <si>
    <t>Fremri endi vinnslu - Hreinsun vatnsleysanlegra próteina</t>
  </si>
  <si>
    <t xml:space="preserve">Greining á efnisstraumum </t>
  </si>
  <si>
    <t>Eðlis- og efnamælingar strauma</t>
  </si>
  <si>
    <t>&gt;2 ár</t>
  </si>
  <si>
    <t>Bætt nýting hráefnis</t>
  </si>
  <si>
    <t>Umhverfið og nýjar afurðir</t>
  </si>
  <si>
    <t xml:space="preserve">Ljóst að vatnsleysanlegt prótein getur tapast úr t.a.m. Blóðvatni.  </t>
  </si>
  <si>
    <t>Óljóst magn vatnsleysanlegra próteina skolast út í RSW tönkum og færslu hráefnis í land</t>
  </si>
  <si>
    <t>Mikilvægt að skoða hvort sé arðvænlegt að einangra prótein úr rúmmálsmiklum straumum fremst í uppsjávarvinnslu</t>
  </si>
  <si>
    <t>Með nútíma síubúnaði væri hægt að vinna þessi prótein en spurningin er hver arðsemi slíkrar hreinsunar er</t>
  </si>
  <si>
    <t>Er tækifæri í að einangra prótein úr blóðvatni við hringdælingu í RSW kerfum skipa?</t>
  </si>
  <si>
    <t>Ræða í faghópi</t>
  </si>
  <si>
    <t xml:space="preserve">Ljóst að vatnleysanleg prótein fara forgörðum um rúmmálsmiklum straumum framanlega í uppsjávarvinnslu. T.a.m í blóðvatni.  </t>
  </si>
  <si>
    <t>Hringrás á sjó við inndælingu úr skipi safnar upp vatnsleysanlegum próteinum sem hent er í dag</t>
  </si>
  <si>
    <t>Greiningarvinna og tillögur að útfærslu.  Rannsóknir á nýtingu og gæðum</t>
  </si>
  <si>
    <t>Greining, rannsókn á nýtingu og gæðum</t>
  </si>
  <si>
    <t>Iðnaður, nýsköpunarfyrirtæki, rannsóknastofnanir</t>
  </si>
  <si>
    <t>Iðnaður, nemar, tækjaframleiðendur</t>
  </si>
  <si>
    <t>Tillögur um útfærslur, áætlað mat á nýtingu miðað við núverandi aðferðir</t>
  </si>
  <si>
    <t>Svara spurningunni hvort vigtun fyrir flokkun sé "betri" en hefðbundin afurðavigtun</t>
  </si>
  <si>
    <t xml:space="preserve">Vigtun uppsjávarfisks til kvóta er mismunandi eftir fyrirtækjum.  </t>
  </si>
  <si>
    <t>Mikilvægt er að vigtun á hráefni sé sem réttust til að tryggja að nýting auðlindarinnar sé í lagi og aðilar séu sammála um að þær aðferðir sem notaðar eru virki.</t>
  </si>
  <si>
    <t>Vigtun á hráefni er útfærð á ýmsan máta og er ekki að fullu viðurkennd af öðrum fiskveiðiþjóðum. Hefur áhrif á umræðu um magn þess sem veitt er og tegundir. Pólitískt mál</t>
  </si>
  <si>
    <t>Gott er að greina hentugustu vigtarpunkta til að hafa í áhrif á þróun vigtarmála</t>
  </si>
  <si>
    <t xml:space="preserve">Mikilvægt að hafa skoðun á þessu í ljós hugsanlegrar nálgunar að allur fiskur sé stykkjavigtaður fyrir pökkun.  </t>
  </si>
  <si>
    <t>Vantar samantektnar upplýsingar um áhrif þess á nýtingu að vigta afla mjög "blautan" við sjódælingu í land.  Eins þarf að velta upp hugsanlegum áhrifum á hráefnisgæði</t>
  </si>
  <si>
    <t>Ljóst að umræða hefur verið til staðar að heilvigta uppsjávarafla til kvóta.  Mikilvægt að hafa virka sýn á það og geta útvegað gögn sem hjálpa til við útfærslu ef til kemur</t>
  </si>
  <si>
    <t>þarf ekki á samhliða að skoða aðrar aðferðir ??</t>
  </si>
  <si>
    <t>Það verður hægt að framkvæma þessa stúdíu í Neskaupstað í sumar.</t>
  </si>
  <si>
    <t xml:space="preserve">Greiningar á efnisstraumum.  </t>
  </si>
  <si>
    <t>Greininga á straum aukafurða</t>
  </si>
  <si>
    <t>Iðnaður, nýsköpunarfyrirtæki, háskólar, rannsóknastofnanir</t>
  </si>
  <si>
    <t>Iðnaðurinn, vísindasamfélagið og framleiðendur tækjabúnaðar</t>
  </si>
  <si>
    <t>Framleiðendur búnaðar, háskólar, rannsóknastofnanir og nýsköpun</t>
  </si>
  <si>
    <t>&gt; 5 ár</t>
  </si>
  <si>
    <t>Hámarka virði aukaafurða</t>
  </si>
  <si>
    <t>Möguleg lífvirk efni í formi peptíða, ensíma og lípíða</t>
  </si>
  <si>
    <t>Verulegt magn af slógi fellur til í nokkuð hreinum efnisstraumi við vinnslu á uppsjávarfiski</t>
  </si>
  <si>
    <t>Í dag sjáum við hvernig fólk er að ná tökum á því að framleiða verðmætar afurðir úr slógi botnfiska.</t>
  </si>
  <si>
    <t xml:space="preserve">Slóg er um 10% af þyngd fisks og inniheldur ýmis efni og mismunandi magainnihald. </t>
  </si>
  <si>
    <t xml:space="preserve">Mikilvægt er að átta sig á gæðum og samsetningu efnisstraum upp á möguleika á sérstækri afurðavinnslu úr þeim.  </t>
  </si>
  <si>
    <t>Þetta er svoldið óplægður akur í uppsjávarfiskinum.</t>
  </si>
  <si>
    <t>Eftir breytingu á reglum um vinnslu á slógi til manneldis opnast ný tækifæri til frekari vinnslu. Að öllum líkindum hefur þessi hluti fiskjarins veruleg áhrif á hráefnisgæði fiskmjöls til hins verra.</t>
  </si>
  <si>
    <t>Ljóst er að nokkuð hreinn efnisstraumur er til staðar í uppsjávarvinnslum sem samanstendur að slógi (frá sogbúnaði).  Áhugavert er að skoða þann efnisstraum sérstaklega út frá mögulegri sérafurðavinnslu</t>
  </si>
  <si>
    <t>Í dag erum við að taka sér slóg, haus og bein og svo flök/búk. þannig að auðvelt er að komast að því hréfni sem um ræðir. Síðan þarf að átta sig á hvað er í hverju og hvernig eitt hefur áhrif á annað.</t>
  </si>
  <si>
    <t>Ákveðið tækifæri til hliðarvinnslu tengdri líftækni ásamt því að hjálpa til við stýringu hráefnisgæða í fiskmjöl og lýsisvinnslu.</t>
  </si>
  <si>
    <t>Framtíðargreiningar-hugarflug-stefnumótun</t>
  </si>
  <si>
    <t>Hugarflug ??</t>
  </si>
  <si>
    <t>Hagaðilar og mögulega innslag frá öðrum framleiðslugreinum</t>
  </si>
  <si>
    <t>???</t>
  </si>
  <si>
    <t>Framtíðarsýn um flæði frá skipi að sundurliðun stykkja</t>
  </si>
  <si>
    <t>Bæting á vinnsluferlum</t>
  </si>
  <si>
    <t>Stefnumótandi hugmyndir -  framtíðarsýn</t>
  </si>
  <si>
    <t xml:space="preserve">Þörf er á bættu flæði frá skipi að sundurliðun stykkja í vinnslu.  Með því að endurhugsa þetta flæði má líklega einfalda alla eftirvinnslu.  </t>
  </si>
  <si>
    <t>Að geta unnið allt á stk. myndi hjálpa til í allri gæða- og stærðarflokkun. Hjálpa til við eftirvinnslu eins og á síldarvélum.</t>
  </si>
  <si>
    <t>Tengist öðru hér að ofan, þyrfti líklega að fá að vera fyrst í röðinni.</t>
  </si>
  <si>
    <t xml:space="preserve">Þannig má auka skilvirkni, gæði og verðmæti afurða.  </t>
  </si>
  <si>
    <t>Tækni hefur fleygt fram.  Möguleikar eru að skapast í myndgreiningu einstaklinga til að meta gæði og þyngd bæði í flóknum straumum og straumum þar sem stykkjaflæði á sér stað.  Róbótar geta orið raða í einfalda strauma.  Mikilvægt er að móta sýna á hverni tækni sem nú þegar er nýtt t.a.m. í grænmetisiðnaði getur verið nýtt í vinnslu á uppsjávarfiski</t>
  </si>
  <si>
    <t>Ljóst að þetta er eitthvað sem þarf að gerast og að ná þessari tækni að geta unnið á stykkum og metið gæði og stærð er eitthvað sem ætti að gefa okkur samkeppnisforskot á aðra</t>
  </si>
  <si>
    <t>Stefnumótandi strategía sem ætti að mótast af fjórðu iðnbyltingunni. Mögulega ætti að móta út frá tæknifærslu úr öðrum iðnaði yfir í fiskvinnslu.</t>
  </si>
  <si>
    <t>Greining á stöðu tækni - tækniyfirfærsla</t>
  </si>
  <si>
    <t>Samanburðarrannsókn</t>
  </si>
  <si>
    <t>Framleiðendur búnaðar, iðnaður, háskólar og rannsóknastofnanir</t>
  </si>
  <si>
    <t>Að skoða notkun RID dælingar í uppsjávarfiski.  Mat á áhrifum á skilvirkni, flæðiseiginleika, gæða hráefnis</t>
  </si>
  <si>
    <t>Meta hvort RID dælur henti betur til að flytja hráefni</t>
  </si>
  <si>
    <t>Prófa notkun á slíkri dælingu í vinnsluferli og bera saman við hefðbundnar færsluleiðir.</t>
  </si>
  <si>
    <t xml:space="preserve">RID dæling gæti bætt meðhöndlun á uppsjávarfiski.  </t>
  </si>
  <si>
    <t>Skoða þarf nýjar leiðir í að flytja hráefni á milli staða með tilliti til gæða og kostnaðar</t>
  </si>
  <si>
    <t xml:space="preserve">Slík dæling er jafnir en dælur sem nú eru notaðar. </t>
  </si>
  <si>
    <t>RID dæling getur verið notuð sem færsluleið innan landvinnslu í stað færibanda.  Meta þarf hagkvæmni þess og áhrif á gæði og stöðuleika vinnslu</t>
  </si>
  <si>
    <t>Gæti opnað möguleika fyrir framleiðendur sem óframkvæmanlegt er í dag, s.s. færsla á milli húsa eða vinnslusala. Mögulega verulegur sparnaður í stáli og þrifakostnaði.</t>
  </si>
  <si>
    <t>RID dæling er þekkt tækni við dælingu á hráefnisstraumum.  Slík dæling gæti bætt núverandi dælingu og einfaldað flutning sem nú er framkvæmdur á færiböndum.  Áhugavert er að kynna sér vinnslur sem tekið hafa upp slíka dælingu og flytja þá þekkingu í okkar iðnað</t>
  </si>
  <si>
    <t>Þekkt tækni sem þyrfti að skoða hvort henti í okkar vinnslu.</t>
  </si>
  <si>
    <t>Bætt vinnslutækni</t>
  </si>
  <si>
    <t>Framleiðendur búnaðar, iðnaður</t>
  </si>
  <si>
    <t>3 ár</t>
  </si>
  <si>
    <t>Hugmyndir að breyttu fyrirkomulagi á frátöku frá skápum</t>
  </si>
  <si>
    <t>Einföldun og markvissari færsla á frosinni afurð</t>
  </si>
  <si>
    <t>Breyting á flæði frosinna afurða</t>
  </si>
  <si>
    <t>Skoða má að klára það að hvolfa/slá pönnum þegar tekið er út úr skáp með litlum róbótum</t>
  </si>
  <si>
    <t>Leysa á einfaldari og ódýrari hátt færslu á frosnum blokkum</t>
  </si>
  <si>
    <t>Nota róbóta til að tæma skápa</t>
  </si>
  <si>
    <t>Þá er hægt að flokka strax út frá lit eða strikamerki á færibönd</t>
  </si>
  <si>
    <t>Mögulegt að flokka með myndavélum afurðir jafnóðum og raða beint á bretti eða á band að kassavél(um)</t>
  </si>
  <si>
    <t>Þetta gæti sparað mikið pláss og losað út flóknari búnað sem nú er notaður til þess að snúa við pönnum/slá úr og flokka að kassavélum</t>
  </si>
  <si>
    <t>Verulegur sparnaður í færiböndum og öðrum færslubúnaði og tæknibúnaði þessu tengdu.</t>
  </si>
  <si>
    <t xml:space="preserve">Búnaður milli skápa og kassavéla er mekanískt ekki góður.  Úrsláttur er nokkuð flókinn og mikið álag er á flokkun mismunandi afurða nálægt kassavélum.  Þetta mætti einfalda með nýju fyrirkomulagi aftan við skápa.  </t>
  </si>
  <si>
    <t>Með því að láta róbóta fara á milli skápa í stað færibanda og mekanískum lausnum má spara mikið pláss og fækka ýmsum búnaði tengdum núverandi fyrirkomulagi.</t>
  </si>
  <si>
    <t>&gt; 2 ár</t>
  </si>
  <si>
    <t>Hugmyndir að ólínulegri innmötun á frystiskápa</t>
  </si>
  <si>
    <t>Ný útfærslá á innmötun skápa</t>
  </si>
  <si>
    <t>Hámörkun frystigetu straumlínulögun flæðis</t>
  </si>
  <si>
    <t xml:space="preserve">Með því að mata inn á skápa á ólínulegan hátt má einfalda pökkun afurða í framhaldi.  Auk þess sem hámarka má frystiafköst þar sem frystitími er háður tegundum og stærð.  </t>
  </si>
  <si>
    <t>Ef hægt er að mata skápa á ólinulegan hátt má bæta frystiafköst og einfalda pökkun afurða eftir skápa.</t>
  </si>
  <si>
    <t>Með því að mata frystiskápa eftir þörfum frystitíma og óháð fastri tengingu pökkunar við ákveðna frysta mætti hámarka nýtingu frystigetu með línulegri bestun hverju sinni.</t>
  </si>
  <si>
    <t xml:space="preserve">Áhugavert er að skoða möguleika á ólínulegri innmötun á frystiskápa.  Í dag er aldrei flokkað inn á skápa sem veldur því að frystitími verður að miðast við þá afurð sem tekur lengastan tíma að frjósa.  Með ólínulegri innmótum er líka hægt að hámarka afköst pökkunarvéla með því að pakka einsleitari afurð í hvert skipti </t>
  </si>
  <si>
    <t>Ef hægt er að stýra mismunandi afurðum inn í ákveðinn frystiskáp eftir því hve lengi afurðin er að frjósa mætti stýra því hvenær hentugt er að taka ákveðna afurð inn í ákveðin frystiskáp. Mætti hugsa sér að þessu sé stýrt út frá afurðum sem pakkað er hverju sinni og frystiskáparnir mataðir skv. framleiðsluplani sem uppfærist eftir því hvernig rauninin er.</t>
  </si>
  <si>
    <t>Greining og þróun á vinnsluferlum</t>
  </si>
  <si>
    <t>Greining og tillögur</t>
  </si>
  <si>
    <t xml:space="preserve">Samantekt um nýjar nálganir í þróun flutningsleiða </t>
  </si>
  <si>
    <t>Stefnumótandi innslag varðandi flutningsleiðir í vinnslu</t>
  </si>
  <si>
    <t>Tími er komin til að velta upp skilvirkari flutningleiðum frá hráefni í pakkaðar afurðir í uppsjávarvinnslu.  Slík vinna miðar að minna stál nálgun sem tryggir aukin uppitíma og minni þrifa og viðhaldskostnað.  Litið er til nýrra möguleika eins og t.a.m notkun segulbrauta.  Niðurhægingu flutningsleiða t.a.m með því að vinna á fleirri aðskildum straumum og að aðskilja strauma fyrr í ferli.  Tækifæra í innleiðingu strikamerkja í stað litakóða og fleira</t>
  </si>
  <si>
    <t>Byrja þarf að velta fyrir sér hvort ekki séu til betri eða hægt að þróa betri flutningarleiðir fyrir hráefni og afurðir.  flutningaleiðir sem skila hagkvæmari vinnslu og henta betur að þeim hugmyndum eins og stykkja vinnslu</t>
  </si>
  <si>
    <t>Núverandi flutningsleiðir hráefnis og afurða innan vinnslunnar krefjast plássfreks búnaðar og fyrirhafnarmikilla þrifa svo eitthvað sé nefnt.  Setja má á blað möguleika á bættri tækni, í aðfærslu hráefnis að verksstað og afurða að næsta verkstað osfrv. Ýmsar nýjungar eru komnar í notkun í matvælavinnslum sem möguleiki væri að færa yfir í vinnslu fisks. Myndavélagreining, segulbrautir, mjúkar og harðar slöngur osfrv. Skrifa mætti þessar tæknilausnir inn í flæðirit og greina kosti þeirra og galla.</t>
  </si>
  <si>
    <t>Áhugavert að líta ískalt á þær nálganir sem við höfum notað í upppsjávariðnaði og spyrja okkur er hægt að hugsa þetta öðru vísi.  T.a.m sjálfkeyrnandi einingar, segulbrautir, flokkun fyrr í ferli.  Aðskilnaður strauma.  Millilagerar etc</t>
  </si>
  <si>
    <t>Hugsa þarf hvernig við getum gert hlutina á annan hátt með einfaldari hætti.</t>
  </si>
  <si>
    <t>Nýjir vinnsluferlar - Verkun í flæði</t>
  </si>
  <si>
    <t xml:space="preserve">Markaðsgreining og tilraunframleiðsla </t>
  </si>
  <si>
    <t>Vinnslutækni og markaðsmál</t>
  </si>
  <si>
    <t>Þróun vinnsluferla</t>
  </si>
  <si>
    <t>Iðnaðurinn og rannsóknarstofnanir</t>
  </si>
  <si>
    <t>Samantekt um nýja afurð og tækifæri hennar á markaði</t>
  </si>
  <si>
    <t>Nýjar afurðir, betri þjónusta við kaupendur</t>
  </si>
  <si>
    <t>Hálf verka vöru tilbúna til pökkunar í framhaldsvinnslu</t>
  </si>
  <si>
    <t xml:space="preserve">Bjóða til sölu afurð sem hefur verið léttsöltuð/efnameðhöndluð fyrir frystingu.  Þannig væri hægt að bjóða kaupendum að flytja eitt vinnslustig yfir til okkar t.a.m. Við niðursuðu og reykingu afurða. </t>
  </si>
  <si>
    <t>Geta þjónustað kaupendur okkar með meira vöruframboði og stytta vinnsluferlin þeirra</t>
  </si>
  <si>
    <t>Auka vöruflóru fyrirtækja og forvinna afurðir í ákveðnar endanlegar vörur skv. þörfum viðskiptavinar.</t>
  </si>
  <si>
    <t>Með stýringu efnisstrauma og tilkomu nýrra lausna við innsprautun í flókinn efnisstraum væri hægt að léttasalta flakaafurðir í flæði fyrir frystingu.  Hér má m.a. líta til nálalausra sprautuvéla</t>
  </si>
  <si>
    <t>T.a.m. mætti hugsa sér RID dælingu í pækli og pökkun á léttsaltaðri og jafnvel edikiverkaðri síld í vacuumpoka til frystingar og eða ferskútflutnings beint til framleiðanda erlendis.</t>
  </si>
  <si>
    <t xml:space="preserve">Verkefni sem gæti leitt til aukinar sérstöðu íslenskra framleiðanda á markaði og virðisaukningar afurða.  Gæti verið mögulegt að útbúa afurðir sem væri tilbúnar í reykingu </t>
  </si>
  <si>
    <t>Gætum náð ákveðnu samkeppnisforskoti með þessum hætti og ættum að ná fram virðisaukningu</t>
  </si>
  <si>
    <t>Forunnar afurðir minnka kostnað kaupanda vegna niðurhellingar á pækli/verkunarlegi ásamt húsnæðisþörf undir forvinnslu. Möguleg virðisaukning.</t>
  </si>
  <si>
    <t>Nýjir vinnsluferlar - Hrognavinnsla úr íslensku síldinni</t>
  </si>
  <si>
    <t>Nýjar afurðir - Nýjir vinnsluferlar</t>
  </si>
  <si>
    <t>Vinnsluferlar - ný afurð</t>
  </si>
  <si>
    <t>Nýjar afurðir</t>
  </si>
  <si>
    <t>Iðnaður Hafró Yfirvöld</t>
  </si>
  <si>
    <t>Iðnaður, rannsóknarsamfélagið, stjórnvöld</t>
  </si>
  <si>
    <t>Hagsmunaðilar og stjórnvöld</t>
  </si>
  <si>
    <t>óljóst</t>
  </si>
  <si>
    <t>íslensk síldarhrogn</t>
  </si>
  <si>
    <t>Síldarhrogn</t>
  </si>
  <si>
    <t>16.6.2020</t>
  </si>
  <si>
    <t>júní 2020</t>
  </si>
  <si>
    <t>Ef veiða mætti hrognasíld þá væri möguleiki að vinna verðmætar hrognaafurðir úr henni.  Slík vinnslutækni er þekkt og því er um nokkra tækniaðlögðun að ræða.  Í þessu samhengi hefur einnig verið rætt um tækifæri í náttúrulegri hrognasöfnun.  Spurning er hvort það eigi einhverja samlegð með flóknum vinnsluhúsum sem notuð eru í massaframleiðslu í dag</t>
  </si>
  <si>
    <t>Að geta framleitt hrogn úr síld gerir okkur mögulegt að auka virði síldarinnar og styðja við þá markaði sem við höfum byggt upp í loðnuhrognum.</t>
  </si>
  <si>
    <t>Veiðar á hrognasíld gefa möguleika á vinnslu hrogna úr síldinni. Þekkt vinnsla í öðrum síldarlöndum t.d. DK. Veiði á makríl í lok júní og blöndun hans við sumargotssíld við suðurströndina kallar á nýtingu síldarinnar í manneldi. Þekkt er að flaka hrognafulla síld og verka flökin og hrognin í sitthvoru lagi. Þekking okkar á hreinsun loðnuhrogna nýtist eflaust í þessu sambandi.</t>
  </si>
  <si>
    <t xml:space="preserve">Gæti líklega verið mjög sérhæft verkefni </t>
  </si>
  <si>
    <t>Nýjir vinnsluferlar - Melta úr slógi</t>
  </si>
  <si>
    <t>Iðnaður og rannsóknastofnanir</t>
  </si>
  <si>
    <t>Iðnaður, háskólar, rannsóknastofnanir</t>
  </si>
  <si>
    <t>&gt; 3 ár</t>
  </si>
  <si>
    <t>Melta úr slógi (sogafurðum)</t>
  </si>
  <si>
    <t>Melta slóg síldar og makríls</t>
  </si>
  <si>
    <t>Möguleiki er að taka slóg úr vinnslu og vinna það sérstaklega í meltu.  Slík afurð gæti hugsanlega haft notagildi.  Ein og sér</t>
  </si>
  <si>
    <t>Ein leið til þess að vinna slóg. Þekkt vinnsluaðferð en lítið prófuð hér á landi.</t>
  </si>
  <si>
    <t>Gæti verið áhugavert og nýst við gerð meltu úr öðru slógi</t>
  </si>
  <si>
    <t>Í einhverjum tilfellum gæti þetta verið áhugavert. Þó eru Norðmenn að víkja frá þessari vinnsluaðferð og vilja heldur framleiða mjöl beint.</t>
  </si>
  <si>
    <t>Starfsmarkmið 3 - Aukið verðmæti með bættri meðhöndlun hráefnis</t>
  </si>
  <si>
    <t>Aukin gæði hráefni - Myndgreining á afla við veiðar</t>
  </si>
  <si>
    <t>Nýsköpun - ný tækni</t>
  </si>
  <si>
    <t>Ný tækni</t>
  </si>
  <si>
    <t>??</t>
  </si>
  <si>
    <t>Iðnaður nýsköpunarfyrirtæki</t>
  </si>
  <si>
    <t>Iðnaður, veiðarfæragerðir, tæknifyrirtæki</t>
  </si>
  <si>
    <t>Iðnaður, nýsköpunarfyrirtæki</t>
  </si>
  <si>
    <t>Myndgreiningartækni fyrir uppsjávarfisk</t>
  </si>
  <si>
    <t>Greina tegundir sem koma inn í veiðarfærið</t>
  </si>
  <si>
    <t>Myndgreiningartækni í veiðarfæri</t>
  </si>
  <si>
    <t>Með því að grein hvað er að koma í troll (ekki magngreining) má bregðast við á rauntíma til að koma í veg fyrir rangar tegundir eða óheppilega fiskistærð</t>
  </si>
  <si>
    <t>Greining á fisktegund og stærð forðar okkur frá því að vera að veiða "rangan" fisk.  Getur samt hjálpað mikið til og skilað ávinningi kostnaðarlega.</t>
  </si>
  <si>
    <t>Með því að greina fisktegundir áður en þær eru komnar aftur í poka má forðast að veiða ranga torfu.</t>
  </si>
  <si>
    <t>Flókið verkefni en áhugavert.  Styttist í að sé raunhæft út frá tækni gæti verið StjörnuOdda verkefni</t>
  </si>
  <si>
    <t>Eflaust flókið verkefni sem gæti tekið langan tíma. Því þótt búið verði að hanna og útfæra myndgreiningu á afla þá þarf líka að leysa lausnirnar sem snúa að því að koma "röngum" afla út úr veiðarfærinu.</t>
  </si>
  <si>
    <t>Tæknilega flókið og mikil óvissa. Þetta tvennt þýðir að verkefnið þarfnast mikils fjármagns ef það kemst á koppinn.</t>
  </si>
  <si>
    <t>Nýsköpun - ný tækni - framtíðarstefna</t>
  </si>
  <si>
    <t>Nýsköpun í veiðitækni</t>
  </si>
  <si>
    <t>Iðnaður nýsköpunarfyrirtæki Veiðafæraframleiðendur Skipahönnuðir</t>
  </si>
  <si>
    <t>Iðnaður, veiðarfæraframleiðendur, tæknifyrirtæki, skipatækni</t>
  </si>
  <si>
    <t>Iðnaður, tækni og nýsköpunarfyrirtæki, háskólar</t>
  </si>
  <si>
    <t>5-10 ár</t>
  </si>
  <si>
    <t>7 ár</t>
  </si>
  <si>
    <t>Ný aðferð við að veiða uppsjávarfisk</t>
  </si>
  <si>
    <t>Ný tækni við að veiða fisk og koma honum um borð í skipið</t>
  </si>
  <si>
    <t>Ný tækni við veiðar</t>
  </si>
  <si>
    <t xml:space="preserve">Með því að endurhugsa hvernig veiðar og það ferli að koma fiski um borð í skip má bæta hráefnisgæði verulega.  </t>
  </si>
  <si>
    <t xml:space="preserve">Með nýrri veiðitækni má fyrst og fremst bæta gæði hráefnisins og gera þau stöðugri. </t>
  </si>
  <si>
    <t>Tilraun sem framkvæmd var 2017? þar sem tvö skip toguðu partroll og það þriðja dældi aflanum jafnóðum um borð sýndi verulega bætt hráefnisgæði makríls.</t>
  </si>
  <si>
    <t>Mjög krefjandi verkefni sem krefst mikillar hugarflugsvinnu.  T.d. ef væri dælt beint úr veiðafæri hvernig væru þá skip.  Væri t.a.m veiðiskip og svo tankskip sem væri dælt í ?  Hluti verkefnis væri að skoða veiðitækni við ljósátuveiðar í suðurhöfum</t>
  </si>
  <si>
    <t>Langtíma verkefni sem snýr að mörgum þáttum eins og veiðitækni, skipahönnun og fleira.</t>
  </si>
  <si>
    <t>Norðmenn eru með nokkrar útfærslur í gangi, m.a. jektordælingu á fiski um borð í veiðiskip, sbr ljósáta í suðurhöfum en ýmsar álíka útfærslur mætti sjá fyrir sér. S.s. brunnbátaúfærslu, vacuumdæling, taka trollpoka inn undir sjávarmáli osfrv.</t>
  </si>
  <si>
    <t>Aukin gæði hráefnis - Bætt dælutækni</t>
  </si>
  <si>
    <t>Úrbótaverkefni</t>
  </si>
  <si>
    <t>Úrbótarverkefni</t>
  </si>
  <si>
    <t>Þróunarverkefni</t>
  </si>
  <si>
    <t>Iðnaður og framleiðundur dælubúnaðar</t>
  </si>
  <si>
    <t>Útgerðin og framleiðendur búnaðar</t>
  </si>
  <si>
    <t>Iðnaður og tæknifyrirtæki</t>
  </si>
  <si>
    <t>Bætt dælutækni - bætt dælufyrirkomulag</t>
  </si>
  <si>
    <t>Betri með höndlun afla</t>
  </si>
  <si>
    <t>Breyting - bæting á dælingu afla um borð</t>
  </si>
  <si>
    <t>Með því að greina núverandi aðferðir og tækni má eflaust setja upp verklag þvert á fyrirtæki sem tryggir aukin dælugæði</t>
  </si>
  <si>
    <t>að tryggja það að dæling á fiski sé eins góð og best verður á kosið minnkar álagið á fiskinn og á að hjálpa til við að vera með stöðugri gæði</t>
  </si>
  <si>
    <t>Staðla verklag við dælingu.</t>
  </si>
  <si>
    <t>Ræða í faghóp</t>
  </si>
  <si>
    <t xml:space="preserve">Verkefni sem myndi snúa að því að bera saman hvernig menn eru að gera þetta og skoða svo hvernig væri best.  T.d. dæluhraði og hvar dælt er (er t.a.m betra að dæla frá skut?) </t>
  </si>
  <si>
    <t>Átta sig á hlutfalli vökva og hráefnis. þegar dælt er úr trolli, hvernig á að þurrka að fisknum ?</t>
  </si>
  <si>
    <t>Taka saman verklag við dælingu. Tam. væri hægt setja flæðimæli á rör sem greinir hlutfall vökva og fiskjar til nálgunar.</t>
  </si>
  <si>
    <t>Aukin gæði hráefnis - stunner</t>
  </si>
  <si>
    <t>Rannsóknaverkefni</t>
  </si>
  <si>
    <t>Tilraunarverkefni</t>
  </si>
  <si>
    <t>Rannsóknarverkefni-tilraun</t>
  </si>
  <si>
    <t>Iðnaður og framleiðendur stunnera</t>
  </si>
  <si>
    <t>Iðnaðurinn, vísindamenn og tækjaframleiðendur</t>
  </si>
  <si>
    <t>Iðnaður, tæknifyriræki og háskólar</t>
  </si>
  <si>
    <t>bætt gæði afla</t>
  </si>
  <si>
    <t>Betri hráefnisgæði</t>
  </si>
  <si>
    <t>Bætt aflagæði</t>
  </si>
  <si>
    <t>Notkun stunnera er orðin megin tækni í við laxavinnslu og um borð í bolfiskskipum.  Ennþá er óljóst hvaða áhrif stunner meðhöndlun hefur á hráefnisgæði í uppsjávarfiski</t>
  </si>
  <si>
    <t>Gera tilraun með notkun á stunner við veiðar á uppsjávarfiski. Aðferðin er notuð við botnfiskveiðar og fiskeldi. Tæknilega gæti þetta verið flókin útfærsla í litlum skala vegna umfangs veiða og erfiðrar samanburðarfræði</t>
  </si>
  <si>
    <t>Er hægt að bæta gæði hráefnissins með því að nota stunner</t>
  </si>
  <si>
    <t>Fást betri hráefnisgæði ef fiskurinn fer stönnaður í -1° sjó í kælitönkum?</t>
  </si>
  <si>
    <t>Aukin gæði hráefni - stærð og hönnun tanka</t>
  </si>
  <si>
    <t>Verkfræði - hönnun</t>
  </si>
  <si>
    <t>Iðnaður skipahönnuðir</t>
  </si>
  <si>
    <t>Iðnaðurinn, vísindamenn og skipahönnuðir</t>
  </si>
  <si>
    <t>Iðnaður og skipahönnuðir</t>
  </si>
  <si>
    <t>5 ár</t>
  </si>
  <si>
    <t>&gt; 3ár</t>
  </si>
  <si>
    <t>Fyrirkomulag betri hráefnistanka</t>
  </si>
  <si>
    <t>Ný hönnun á hráefnistönkum með tilliti til gæða hráefnis</t>
  </si>
  <si>
    <t>Lögun hráefnistanka í skipum</t>
  </si>
  <si>
    <t xml:space="preserve">Líklega má bæta kælingu í tönkum með betri hönnun.  Núverandi er staða er þannig að oft eru ákveðnir staðir í lest sem hringrásardæling nær ekki til </t>
  </si>
  <si>
    <t>Með því að endurhanna kælitanka um borð í fiskiskipunum væri hægt að ná "jafnari" kælingu og betri meðferð á hráefni.</t>
  </si>
  <si>
    <t>Með því að minka flatarmál botns í lestum má bæta flæði kælimiðils, minnka slátt fiskjar og nýta skip betur við veiðar á fjarlægari miðum.</t>
  </si>
  <si>
    <t>Líklega vel afmarkað verkefni um hvernig réttara væri að útfæra tanka í skipum</t>
  </si>
  <si>
    <t>Þetta er verkefni sem gæti tekið nokkur ár og í raun ekki verið fullreynt fyrr en búið er að smíða nýtt skip með nýrri hönnun á kælitönkum.</t>
  </si>
  <si>
    <t>Kostnaðarmat, SVÓT greining.</t>
  </si>
  <si>
    <t>Aukin gæði hráefni - Sjór vs fiskur</t>
  </si>
  <si>
    <t xml:space="preserve">Skilgreining og þróun </t>
  </si>
  <si>
    <t>Mæli- og þróunarverkefni</t>
  </si>
  <si>
    <t>Þróun-mæliaðferðir</t>
  </si>
  <si>
    <t xml:space="preserve">Iðnaður tæknifyrirtæki </t>
  </si>
  <si>
    <t>Iðnaðurinn og framleiðendur tæknibúnaðar</t>
  </si>
  <si>
    <t>Samanburður milli fyrirtækja.  Tækni til að mæla þéttleika í tönkum</t>
  </si>
  <si>
    <t>Tækni sem getur mælt betur það magn sem er af vökva í lestum</t>
  </si>
  <si>
    <t>Mælitæki til að mæla hlutfall fisks og vökva í RSW tanki</t>
  </si>
  <si>
    <t xml:space="preserve">Ljóst er að eitthvað er breytilegt hvaða hlutfall af sjó og fiski fyrirtæki nota.  Þetta breytist einnig eftir þáttum eins og tegund og í hvaða vinnslu er ráðstafað.  </t>
  </si>
  <si>
    <t>að átta sig á hvaða magn af vökva þú þarft á móti fiski getur leitt til betri og stöðugri hráefnisgæða og betri nýtingar á kælitönkum.</t>
  </si>
  <si>
    <t>Breytilegt hlutfall á sjó:fiskur milli fyrirtækja er háð hag útgerðaraðila hverju sinni. Það er ljóst að meiri vökvi fer betur með aflan og stærri skip geta borið meiri afla í meiri sjó en þau smærri.</t>
  </si>
  <si>
    <t xml:space="preserve">Afmarkað verkefni.  Átta mig ekki alveg á hvort þetta muni raunverulega bæta gæði hráefni.  </t>
  </si>
  <si>
    <t>Sé ekki alveg ljósið í þessu.</t>
  </si>
  <si>
    <t>Nýsköpun - tækniyfirfærsla</t>
  </si>
  <si>
    <t>ja</t>
  </si>
  <si>
    <t>Iðnaður, tæknifyrirtæki, stjórnvöld</t>
  </si>
  <si>
    <t>&lt;5 ár</t>
  </si>
  <si>
    <t>Gróflokkun á sjó (aðskilnaður síld og makríll)</t>
  </si>
  <si>
    <t>Geta grófflokkað um borð í fiskiskipi (stærð og tegundir)</t>
  </si>
  <si>
    <t>Tegundaflokkun um borð</t>
  </si>
  <si>
    <t>Bæta má gæði afurða með forflokkun í skipi.  Það myndi einnig bæta afköst í landvinnslu þar sem hráefni á hverjum tímapunkti vinnslunnar væri betur flokkað</t>
  </si>
  <si>
    <t>Bæta má gæði með því að geta flokkað tegundir í sundur áður en fiskurinn fer í kælitanka. Auk þess myndi þetta auka afköst landvinnslunnar og hægt væri að einfalda vinnsluferilinn með minni fjárfestingu.</t>
  </si>
  <si>
    <t>Ef hægt er að tegunda flokka afla um borð um leið og honum er dælt í lestar væri hægt að ná betri nýtingu á afla og auka einsleitni í vinnslu hans í landi.</t>
  </si>
  <si>
    <t xml:space="preserve">Mjög áhugavert verkefni.  Tækni til staðar til að greina með vision flókna efnisstraum með góðri nákvæmni.  Kosnaður við slíkt er ekki óyfirstíganlegur.  </t>
  </si>
  <si>
    <t>Verkefni sem þarf að leysa í framtíðinni, þetta hjálpar og einfaldarar allt í kringum veiðar og vinnslu á uppsjávarfiski</t>
  </si>
  <si>
    <t>Pólitísk afstaða deilistofnaþjóða er á þá leið að bannað sé að flokka fisk um borð í veiðiskipi vegna brottkasts möguleika. Það breytir því þó ekki að því fyrr sem aðskilnaður tegunda á sér stað því auðveldara er að hámarka nýtingu aflans.</t>
  </si>
  <si>
    <t>Aukin gæði hráefni - Notkun salts til kælingar</t>
  </si>
  <si>
    <t>Rannsókn og greining núverandi stöðu</t>
  </si>
  <si>
    <t>Iðnaður rannsóknastofnanir</t>
  </si>
  <si>
    <t>Iðnaðurinn og vísindasamfélagið</t>
  </si>
  <si>
    <t>Samstilltar leiðbeiningar um hvort betra sé að salta í tanka.</t>
  </si>
  <si>
    <t>á að salta og þá hvenær</t>
  </si>
  <si>
    <t>Er betra að salta eða ekki?</t>
  </si>
  <si>
    <t>Ekki er samræmt verklag um hvort menn salti í RSW kerfi.  Áhugavert er að skoða áhrif salts á hráefnisgæði.  T.d. blær á makríl.  Drip í síld.  Salt í mjöli etc.</t>
  </si>
  <si>
    <t>Það þarf að svara þeirri spurningu hvort það hjálpi í raun og veru til að hækka saltinnihald í RSW kerfunum. og þá hvernig getur það haft áhrif á hráefni og búnað</t>
  </si>
  <si>
    <t>Hver er ávinningur þess að hækka saltinnihald í RSW á móti kostnaði sem að því hlýst?</t>
  </si>
  <si>
    <t>Lítið og afmarkað verkefni sem er samt áhugavert og upplýsandi</t>
  </si>
  <si>
    <t>Ætti að vera nokkuð einfalt verkefni sem þó þarf að fylgja alla leið</t>
  </si>
  <si>
    <t>Þetta mætti skoða með rýniningu á RSW kerfum þeirra sem salta í kælimiðilinn og þeirra sem gera það ekki. Í samhengi mætti skoða saltinnihald í fiskinum og í mjöli sem framleitt er t.a.m. úr síld sem fer í frákast frá makríl í flokkun.</t>
  </si>
  <si>
    <t>Aukin gæði hráefni - Þróun virks gæðaeftirlits</t>
  </si>
  <si>
    <t>Greining á núverandi stöðu og stefnumótun</t>
  </si>
  <si>
    <t>Greining og samantekt</t>
  </si>
  <si>
    <t>Iðnaður, nemar, stofnanir</t>
  </si>
  <si>
    <t>Iðnaðurinn, vísindasamfélagið og nemar</t>
  </si>
  <si>
    <t xml:space="preserve">Drög að samhæfðum verklagsreglum t.a.m stæðr hola, hvernig dælt, notkun salts etc. </t>
  </si>
  <si>
    <t>Samhæfðar verklagsreglur varðandi gæðaeftirlit í uppsjávarvinnslu</t>
  </si>
  <si>
    <t>24.06.2020</t>
  </si>
  <si>
    <t>Ekki er samræmtar gæðareglur, áhugavert er að bera saman og miðla milli fyrirtæka með það að markmiði að koma á stöðluðu verklagi og gæðamat.  Möguleiki á ranking kerfi samanber hugmyndir Brims</t>
  </si>
  <si>
    <t>í dag eru fyrirtækin ekkert að bera sig saman og engir "parametrar" sem segja til um gæði fiskjar. Það er (var) kannski til einhver vísir að þessu í bolfiski þegar stuðst var við vinnsluleiðbeiningar eins og frá SH.</t>
  </si>
  <si>
    <t xml:space="preserve">Verkefni með frekar vídd scope </t>
  </si>
  <si>
    <t>Verkefni sem gæti hjálpað okkur við sölu afurða að því leyti að viðskiptavinurinn veit betur hvernig gæðamatið fer fram.</t>
  </si>
  <si>
    <t>Rannsóknar- og tækniverkefni</t>
  </si>
  <si>
    <t>Iðnaður, nemar, stofnanir, nýsköpunarfyrirtæki</t>
  </si>
  <si>
    <t>Iðnarðurinn, vísindasamfélagið og framleiðendur tæknibúnaðar</t>
  </si>
  <si>
    <t>Sameiginleg sýn á hvaða tækifæri eru til framþróunar á því ferlinu frá skipinu inn í vinnslu.</t>
  </si>
  <si>
    <t>Lítið sem ekkert hefur verið gert til framþróunar í þessum hluta.  Dæling getur verið óregluleg og oft koma tímar þar sem sjó er dælt og lítill afli kemur inn.  Rætt hefur verið um mögulega millilagera til að dæla jafnar.  Bent hefur verið á að dæling sé flöskuháls í stærstu vinnsluhúsunum</t>
  </si>
  <si>
    <t>Dæling á fiski hefur verið með svipuðu sniði í ansi langan tíma. Ferilinn er ágætur sem slíkur en við erum samt að setja fiskinn undir þrýsting og ferlinn er mjög lokaður sem gerir erfitt um þrif. einnig lendum við í því að fá svokölluð "sjóskot" sem dregur niður afköst vinnslunnar.</t>
  </si>
  <si>
    <t>Fyrstu skref í að bæta og endurhugsa skrefið frá skipi í vinnslu sem hefur nánast verið óbreytt síðustu áratugi</t>
  </si>
  <si>
    <t>áhugavert verkefni sem bæði átti að geta skilað betra hráefni og meiri afköstum</t>
  </si>
  <si>
    <t>MM 3.  Minni sóun í uppsjávariðnaði</t>
  </si>
  <si>
    <t>Starfsmarkmið 1. Minni sóun í umbúðum</t>
  </si>
  <si>
    <t>Minni sóun með léttari umbúðum</t>
  </si>
  <si>
    <t>Rannsóknir og hönnun</t>
  </si>
  <si>
    <t>Iðnaður, nemar, verkfræðingar, byrgjar</t>
  </si>
  <si>
    <t>Iðnaður, birgjar og fólk með tækinþekkingu</t>
  </si>
  <si>
    <t>Framleiðendur umbúða</t>
  </si>
  <si>
    <t>Tillögur að nýjum efnisminni umbúðum</t>
  </si>
  <si>
    <t>Léttari og ódýrari umbúðir</t>
  </si>
  <si>
    <t>Lægri umbúðakostnaður</t>
  </si>
  <si>
    <t>31.8.2020</t>
  </si>
  <si>
    <t>apr.20</t>
  </si>
  <si>
    <t>29.júl</t>
  </si>
  <si>
    <t>Minni sóun með léttari umbúðum.  Umhverfisstefna</t>
  </si>
  <si>
    <t>Umhverfisvænt, minni umbúðir, minna magn að flytja, minna að farga</t>
  </si>
  <si>
    <t>Minnkun umfangs umbúða leiðir til minni kostnaðar og sóunar</t>
  </si>
  <si>
    <t>Skilgreina og setja á stað</t>
  </si>
  <si>
    <t>Finna þátttakendur</t>
  </si>
  <si>
    <t>Setja saman hóp þáttakenda</t>
  </si>
  <si>
    <t>Áhugavert að draga úr umbúðum bæði út frá hagrænum og umhverfisþáttum</t>
  </si>
  <si>
    <t>Verkefni sem á að vera nokkuð einfalt í framkvæmd og getur farið af stað strax</t>
  </si>
  <si>
    <t xml:space="preserve">Minna efnismagn í umbúðum kemur fram sem betri nýtni á flutningi að og frá ásamt lægri efniskostnaði </t>
  </si>
  <si>
    <t>Minna plast</t>
  </si>
  <si>
    <t xml:space="preserve">Nýsköpun og þróun </t>
  </si>
  <si>
    <t>Iðnaður, birgjar og fólk með tækniþekkingu</t>
  </si>
  <si>
    <t>Framleiðendur umbúða og iðnaður</t>
  </si>
  <si>
    <t>Minni plastnotkun í framleiðslunni</t>
  </si>
  <si>
    <t>Núverandi fyrirkomulag notar nokkuð þykkt plast m.a. vegna mekanískra vandamála við að nota lóðréttar pokavélar.</t>
  </si>
  <si>
    <t>Umhverfisvænt, minna plast í framleiðslu</t>
  </si>
  <si>
    <t>Ræða</t>
  </si>
  <si>
    <t>Ræða útfærslu</t>
  </si>
  <si>
    <t>SÞ hefur prófa margþátta efni sem er sterkara.  Þannig hefur mátt minnka plast massa</t>
  </si>
  <si>
    <t>Sjálfvirkni í pökkun krefst ákveðins styrks umbúða, orsakir vandamála í flæði vinnslunnar má í sumum tilvikum rekja til umbúða og þaðan áfram til búnaðarins sem pakkar vörunni.</t>
  </si>
  <si>
    <t>Starfsmarkmið 2. Brettasmíði í flæði</t>
  </si>
  <si>
    <t>Brettasmíði inn í vinnsluferlinu</t>
  </si>
  <si>
    <t>Iðnaðurinn, framleiðendur vinnslubúnaðar</t>
  </si>
  <si>
    <t>Iðnaðurinn, framleiðendur vélbúnaðar</t>
  </si>
  <si>
    <t>Bretti framleitt jafnóðun í línu</t>
  </si>
  <si>
    <t>Bretti smíðuð inn í vinnslurásinni, ekki keypt full smíðuð bretti</t>
  </si>
  <si>
    <t>Bretti smíðuð jafnóðum og framleitt er á þau</t>
  </si>
  <si>
    <t xml:space="preserve">Betri bretti.  Sjáfvirkni til staðar í dag.  Lækkar geymslukostnað og flutningskostnað og er Lean.  </t>
  </si>
  <si>
    <t>Lækkun kostnaðar við brettakaup auk þess að flutningskostnaður verður lægri, bretti</t>
  </si>
  <si>
    <t>Fullsmíðuð tóm bretti eru óhagstæð til flutnings og geymslu. Brettasímiði tekur verulegt pláss og spurning hvort því plássi sé ekki betur varið í vinnslu á fiski og frágangi í stað brettasmíði.</t>
  </si>
  <si>
    <t>taka mikið pláss í flutningi og eru rúmfrek</t>
  </si>
  <si>
    <t>Tækni til staðar í dag.  Mikilvægt fyrir vinnslur sem eru langt frá uppskipunarhöfnum</t>
  </si>
  <si>
    <t>Starfsmarkmið 3. Að viðhalda kæliorku</t>
  </si>
  <si>
    <t>Rannsóknir og tækniútfærsla</t>
  </si>
  <si>
    <t>Iðnaður, kælifyrirtæki, tækjaframleiðendur</t>
  </si>
  <si>
    <t>Iðnaðurinn, Matís og framleiðendur vinnslubúnaðar</t>
  </si>
  <si>
    <t>Framleiðendur búnaðar og rannsóknaaðilar</t>
  </si>
  <si>
    <t>Bætt nýting á orku</t>
  </si>
  <si>
    <t>Nýta og varðveita þá kæliorku sem kemur með skipunum í land</t>
  </si>
  <si>
    <t>Viðhalda orku</t>
  </si>
  <si>
    <t>Mikil orka tapast við vinnslu á uppsjávarfiski.  Undirkældu blóðvatni er hent án þess að vinna orku úr því á sama tíma sem framleiddur er krapi til að viðhalda kælingu hráefnis í landi</t>
  </si>
  <si>
    <t>Við eyðum miklum fjármunum í það að búa til kæliorku um borð í skipunum sem fer</t>
  </si>
  <si>
    <t>Veruleg orka fer forgörðum við löndun úr skipum með RSW kerfi. Hringrásun á blóðvatni leiðir til upphitunar á afla og veldur hitastighækkun í heilum fiski og þar með orkusóun í frystingu aftar í ferlinu.</t>
  </si>
  <si>
    <t>mikið til forgörðum þegar í land er komið. Með því að halda betur utan um þessa orku</t>
  </si>
  <si>
    <t>þá spörum við fjármuni og tryggjum betri gæði.</t>
  </si>
  <si>
    <t>Áhugavert að koma upp einföldum varmaskiptum fyrir blóðvatn.</t>
  </si>
  <si>
    <t>Starfsmarkmið 4. Umbúðir eftir þörfum markaðarins</t>
  </si>
  <si>
    <t>Greining og markaðsrannsókn</t>
  </si>
  <si>
    <t>greiningarvinna</t>
  </si>
  <si>
    <t>Markaðsgreining</t>
  </si>
  <si>
    <t>Sölu- og markaðsmenn</t>
  </si>
  <si>
    <t>Sölumenn</t>
  </si>
  <si>
    <t>óvíst</t>
  </si>
  <si>
    <t xml:space="preserve">Pökkun í nýjar umbúðir til virðisaukningar </t>
  </si>
  <si>
    <t>Pökkum í umbúðir sem henta kaupandanum best</t>
  </si>
  <si>
    <t>Breytileg pökkun eftir kaupendum</t>
  </si>
  <si>
    <t xml:space="preserve">Mikilvægt að reyna að stíga skref frá primary processing.  Áhugi m.a. í japan á retail sölueiningum fyrir loðnu.  </t>
  </si>
  <si>
    <t>Það er ekki alveg víst að þær blokkarstærðir sem við erum með séu það sem er hentugast</t>
  </si>
  <si>
    <t>Stærð pakkninga getur orsakað útilokun frá ákveðnum kaupendahóp.</t>
  </si>
  <si>
    <t>fyrir okkar viðskiptavini. Með því að aðlaga okkar stærðir að þörfum þeirra þá erum við</t>
  </si>
  <si>
    <t>að þjónusta þá betur og tryggja betur viðskiptasambandið.</t>
  </si>
  <si>
    <t>MM 4.  Virðisaukandi áframvinnsla</t>
  </si>
  <si>
    <t>Starfsmarkmið 1. Hver er raunstaða með tolla</t>
  </si>
  <si>
    <t>Skoða tolla á vörum unnum á Íslandi</t>
  </si>
  <si>
    <t>Greiningavinna og stefna</t>
  </si>
  <si>
    <t xml:space="preserve">Iðnaður, yfirvöld, nemar </t>
  </si>
  <si>
    <t>Iðnaðurinn og t.d. nemandi með lokaverkefni</t>
  </si>
  <si>
    <t>Iðnaðurinn (SFS) og nemendur</t>
  </si>
  <si>
    <t>0,5 ár</t>
  </si>
  <si>
    <t>Samantekt um raunstöðu tolla hvað varðar hráefni og áframavinnslu afurðir</t>
  </si>
  <si>
    <t>Yfirlit yfir þá tolla sem afurðir frá Íslandi bera í öðrum löndum. Horft á það frá þeim sjónarhóli að hefja áframvinnslu á Íslandi.</t>
  </si>
  <si>
    <t>Skoða tollamál gagnvart núverandi afurðum og áframunnum til neytanda</t>
  </si>
  <si>
    <t>24.6.2020</t>
  </si>
  <si>
    <t>Ekki er til staðar góð greining á tollaumhverfi okkar og þeirra þjóða sem bjóða sömu vöru eða kaupa hana til áframvinnslu.  Þetta er fyrsta skref í að undirbyggja frekari áframvinnslu úr uppsjávarafurðum á Íslandi</t>
  </si>
  <si>
    <t>Til að geta áfram unnið okkar afurðir frekar hvort sem það sé næsta skref eða fullunnar</t>
  </si>
  <si>
    <t>Aðgengi að upplýsingum þegar kemur að tollum og aðflutningsgjöldum á sjávarafurðir frá Íslandi er ógagnsætt. Framhaldsvinnsla á vörum úr fiski er háð þessum gjöldum og því löngu tímabært að vinna heildstætt í þá átt að ýta úr vegi hindrunum sem þessum.</t>
  </si>
  <si>
    <t>neytendaafurðir þá þurfum við að vera með tollamálin á hreinu og átta okkur á hvað</t>
  </si>
  <si>
    <t>er raunhæft að gera</t>
  </si>
  <si>
    <t>MM 5.  Endurhönnun ferla í mjöl og lýsisvinnslu</t>
  </si>
  <si>
    <t>Starfsmarkmið 1. Auka stöðugleika afurða</t>
  </si>
  <si>
    <t xml:space="preserve">Rannsóknir og greiningar </t>
  </si>
  <si>
    <t>Rannsóknaverkefni/vinnslutækni</t>
  </si>
  <si>
    <t>Iðnaður, rannsóknastofnanir, kaupendur</t>
  </si>
  <si>
    <t>Iðnaðurinn, vísindasamfélagið og kaupendur</t>
  </si>
  <si>
    <t>Framleiðendur, rannsóknaaðilar og viðskiptavinir</t>
  </si>
  <si>
    <t xml:space="preserve">Samþykktar leiðbeiningar um notkun rotvarnarefnis </t>
  </si>
  <si>
    <t>Leiðbeiningar notkun rotvarnarefnis</t>
  </si>
  <si>
    <t>Blöndunaraðferðir og styrkur efnis</t>
  </si>
  <si>
    <t xml:space="preserve">Ekki eru til staðlaðar né samþykktar leiðbeiningar um notkun rotvarnaefnis í lýsi.  Æskilegt er að ná samkomulagi um slíka notkun til að bæta gæði á lýsi í geymslu.  </t>
  </si>
  <si>
    <t>Kaupendur á lýsi eru stundum að biðja um mismunandi rotvarnarefni. betra væri að hægt væri að nota sama rotvarnarefnið og setja það strax í við framleiðslu.</t>
  </si>
  <si>
    <t>Tvískipt, annarsvegar notkun og leiðbeiningar hvað varðar blöndun og efni notað til þráavarna og hinsvegar útfærsla á geymslu lýsis.</t>
  </si>
  <si>
    <t>ræða innan EU</t>
  </si>
  <si>
    <t>Starfsmarkmið 2. Aukið verðmæti afurða</t>
  </si>
  <si>
    <t>Fitusýrusamsetningar í lýsi</t>
  </si>
  <si>
    <t>Iðnaður og rannsóknastofnair</t>
  </si>
  <si>
    <t>2 til 3 ár</t>
  </si>
  <si>
    <t>Fitusýrusamsetningar lýsis</t>
  </si>
  <si>
    <t xml:space="preserve">Ljóst er að fitusýrusamsetningar geta skipt máli við verðmat og sölumöguleika á lýsis.  Dæmi um slíkt DHA/EPA hlutföll og innihald cetolicsýru.  </t>
  </si>
  <si>
    <t>Þegar lýsi er verðlagt skipta fitusýrusamsetningar miklu máli. Það skiptir líka máli að skilja þetta ferli til að vera betur undirbúin við sölu um hvernig á að verðleggja í hvaða áframvinnslu lýsið hentar hverju sinni</t>
  </si>
  <si>
    <t>Lýsi er sambland af ýmsum tegundum fitusýra. Fitusýrur eru í mismiklum innbyrðis styrk eftir árstíma og fisktegundum (hráefni). Hámarksvirði lýsis næst ekki með blöndun á mismunandi lýsi úr mismunandi hráefnisstraumum.</t>
  </si>
  <si>
    <t>Amínósýrugreiningar, stýring framleiðslu</t>
  </si>
  <si>
    <t>Rannsóknir og greining</t>
  </si>
  <si>
    <t>&gt; 2ár</t>
  </si>
  <si>
    <t>Amínósýrugreiningar</t>
  </si>
  <si>
    <t xml:space="preserve">Svipað og með fitusýrugreiningar.  Ljóst að mjöl er keypt í fiskeldi út af ákveðnum amínósýrum sem erfitt er að fá úr plöntu mjöli (t.d. taurine).  </t>
  </si>
  <si>
    <t>Hraðvirkar greiningar á lykil þáttum í verðlagningu á mjöli. Möguleiki á að nýta amínósýrugreiningar til stýringar á framleiðslu. Hér þarf að tengja saman hráefnisinnihald og afurð á annan máta en með einfaldri próteinmælingu</t>
  </si>
  <si>
    <t>Starfsmarkmið 3. Nýjir ferlar</t>
  </si>
  <si>
    <t xml:space="preserve">Hugarflug, framtíðarsýn </t>
  </si>
  <si>
    <t>Tækni- og greiningarvinna</t>
  </si>
  <si>
    <t xml:space="preserve">Iðnaður, nýsköpunarfyrirtæki </t>
  </si>
  <si>
    <t>Iðnaðurinn, tæknimenn og framleiðendur vinnslubúnaðar</t>
  </si>
  <si>
    <t>Framleiðendur vinnslubúnaðar, iðnaður og rannsóknaaðilar</t>
  </si>
  <si>
    <t>4 ár</t>
  </si>
  <si>
    <t>Hugmyndir að mjöl og lýsisvinnslu framtíðar</t>
  </si>
  <si>
    <t>Hagkvæmari mjöl- og lýsisvinnslur</t>
  </si>
  <si>
    <t>Prótein og lýsi</t>
  </si>
  <si>
    <t>Mjöl og lýsis framleiðsla byggir á gamalli þekkingu sem hefur þróast í "incrementa" úrbótum yfir nokkra áratugi.  Kannski er komin tími á að spyrja sig hvernig myndum við vinna mjöl og lýsis ef við værum að hefja slíka vinnslu frá grunni?</t>
  </si>
  <si>
    <t>Það hefur ekki verið mikil framþróun í mjöl- og lýsisvinnslu undanfarin ár og áratugi.</t>
  </si>
  <si>
    <t>Útfæra stress minni feril í aðskilnaði á próteinum og lýsi með það að markmiði að hækka gæði próteina og lýsis. Vinnsluferli verði til samræmis við kröfur til manneldis og frekari notkunar en í fiskafóður.</t>
  </si>
  <si>
    <t xml:space="preserve">Skoða þarf með breytingar á vinnslubúnaði, er t.d. hægt að gera hann meira compact og </t>
  </si>
  <si>
    <t>spara þannig pláss en viðhalda afköstum. Getum við framleitt einhverjar aukaafurðir</t>
  </si>
  <si>
    <t>samhliða hefðbundinni vinnslu ? Getum við framleitt mjöl sem getur nýst í annars-</t>
  </si>
  <si>
    <t>konar áframvinnslu og fleira</t>
  </si>
  <si>
    <t>MM 6.  Aukið samstarf um markaðssetningu íslenskra uppsjávarafurða</t>
  </si>
  <si>
    <t>Starfsmarkmið 1. Bætt staða og ímynd íslenskrar síldar</t>
  </si>
  <si>
    <t>Ímynda vinna íslenskrar síldar</t>
  </si>
  <si>
    <t>Markaðsstarf</t>
  </si>
  <si>
    <t>Markaðsverkefni</t>
  </si>
  <si>
    <t>Markaðs og greiningarverkenfi</t>
  </si>
  <si>
    <t>Iðnaður, markaðsfyrirtæki, valdir kaupendur</t>
  </si>
  <si>
    <t>Iðnaðurinn, markaðsmenn</t>
  </si>
  <si>
    <t>Iðnaðurinn, SFS</t>
  </si>
  <si>
    <t>&gt;5 ár</t>
  </si>
  <si>
    <t xml:space="preserve">Bætt ímynd íslensku síldarinnar </t>
  </si>
  <si>
    <t>Lyfta íslenskum síldarafurðum upp á þann stall sem við viljum að þær séu</t>
  </si>
  <si>
    <t>Auka eftirspurn eftir íslenskum síldarafurðum</t>
  </si>
  <si>
    <t>29.júli</t>
  </si>
  <si>
    <t>Íslenska síldin hefur ekki góða ímynd út á markaði.  NÍ hefur betri og Norsk síld líka.  Að hluta til okkar vandamál þar sem við höfum ekki alltaf náð góðum afurðum úr þessu (sérstaklega í trollið)</t>
  </si>
  <si>
    <t xml:space="preserve">Eins og í svo mörgu öðru þá þarf að aðgreina sig að einhverju leyti til að ná árangri í </t>
  </si>
  <si>
    <t>Sammála Gumma, þetta vandamál er heimatilbúið</t>
  </si>
  <si>
    <t>sölu afurða. Þetta vantar fyrir Íslenska síld og ekki víst að nokkur greinarmunur sé gerður</t>
  </si>
  <si>
    <t>á síld sem kemru frá íslandi eða öðrum löndum</t>
  </si>
  <si>
    <t>Starfsmarkmið 2. Vettvangur um loðnuhrognaframleiðslu</t>
  </si>
  <si>
    <t>Vettvangur um loðnuhrogn</t>
  </si>
  <si>
    <t>Samstilling og vettvangur</t>
  </si>
  <si>
    <t>Framleiðsluverkefni</t>
  </si>
  <si>
    <t>SFS</t>
  </si>
  <si>
    <t>Iðnaðurinn, sérfræðingar í vinnsluferlum</t>
  </si>
  <si>
    <t>Iðnaðurinn, tækjaframleiðendur, rannsóknaaðilar</t>
  </si>
  <si>
    <t>lifandi</t>
  </si>
  <si>
    <t xml:space="preserve">Samstarf og samstilling í stóru samhengi.  </t>
  </si>
  <si>
    <t>Stöðugri afurðagæði frá Íslandi</t>
  </si>
  <si>
    <t>Óljóst</t>
  </si>
  <si>
    <t>Áhugavert að samstilla margt hér.  Í grunnin kom þetta upp í samhengi við sameiginlega markaðsetningu og stýringu á framboði</t>
  </si>
  <si>
    <t>Er þetta einvhersskonar OPEC hugmynd? Ég er ekki að ná punktinum hér.</t>
  </si>
  <si>
    <t>Starfsmarkmið 3. Samstarf um kynningu íslenskra uppsjávarafurða</t>
  </si>
  <si>
    <t>Iðnaðurinn, sölu- og markaðsmenn, markaðsstofur, …</t>
  </si>
  <si>
    <t>Hagaðilar, úrvinnslufyrirtæki erlendis</t>
  </si>
  <si>
    <t>Stöðugt</t>
  </si>
  <si>
    <t>Öflugra markaðs- og kynningarstarf á Íslenskum uppsjávarafurðum</t>
  </si>
  <si>
    <t>Markaðsstrategía</t>
  </si>
  <si>
    <t>Þetta er flókið verkefni.  Hver er markhópurinn?  Neytendur eða kaupendur á primary afurðum frá okkur?  Hvert er markmiðið?  Almennt það er meiriháttar stórt og flókið verkefni að breyta ímynd vöru og byggja upp vörumerki á alþjóða markaði.  Bæklingar og facebook síða breyta nákvæmlega engu</t>
  </si>
  <si>
    <t xml:space="preserve">í dag er algjörlega óvíst og líklega ekki mjög líklegt að kaupendur á </t>
  </si>
  <si>
    <t>Við sem frumframleiðendur höfum lítið að gera í markaðssókn eins og staðan er nema þá helst í gegnum aðila sem vinna úr vöru frá okkur. Spurning um að dreifa eggjunum á fleiri heimsálfur.</t>
  </si>
  <si>
    <t xml:space="preserve">uppsjávarafurðum geri nokkurn greinarmun á hvort þeir séu að kaupa afurð frá </t>
  </si>
  <si>
    <t xml:space="preserve">Íslandi eða öðrum löndum (þó á þetta við í einhverjum afurðum). Til að styrkja stöðu </t>
  </si>
  <si>
    <t>okkar þarf að leggjast í markaðsvinnu.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</si>
</sst>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
    <numFmt numFmtId="165" formatCode="_-* #,##0.0_-;\-* #,##0.0_-;_-* &quot;-&quot;??_-;_-@_-"/>
    <numFmt numFmtId="166" formatCode="0.0"/>
  </numFmts>
  <fonts count="14"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4"/>
      <color theme="3"/>
      <name val="Calibri"/>
      <family val="2"/>
      <scheme val="minor"/>
    </font>
    <font>
      <sz val="9"/>
      <color indexed="81"/>
      <name val="Tahoma"/>
      <family val="2"/>
    </font>
    <font>
      <b/>
      <sz val="9"/>
      <color indexed="81"/>
      <name val="Tahoma"/>
      <family val="2"/>
    </font>
    <font>
      <sz val="11"/>
      <color rgb="FF000000"/>
      <name val="Arial Nova Light"/>
      <family val="2"/>
    </font>
    <font>
      <b/>
      <sz val="16"/>
      <color rgb="FF000000"/>
      <name val="Arial Nova Light"/>
      <family val="2"/>
    </font>
    <font>
      <b/>
      <sz val="11"/>
      <color rgb="FF000000"/>
      <name val="Arial Nova Light"/>
      <family val="2"/>
    </font>
    <font>
      <u/>
      <sz val="11"/>
      <color theme="10"/>
      <name val="Calibri"/>
      <family val="2"/>
      <scheme val="minor"/>
    </font>
    <font>
      <b/>
      <sz val="18"/>
      <color rgb="FF000000"/>
      <name val="Arial Nova Light"/>
      <family val="2"/>
    </font>
  </fonts>
  <fills count="4">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s>
  <borders count="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1" applyNumberFormat="0" applyFill="0" applyAlignment="0" applyProtection="0"/>
    <xf numFmtId="0" fontId="1" fillId="2" borderId="0" applyNumberFormat="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49">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 wrapText="1"/>
    </xf>
    <xf numFmtId="0" fontId="1" fillId="2" borderId="0" xfId="2"/>
    <xf numFmtId="0" fontId="5" fillId="0" borderId="0" xfId="0" applyFont="1"/>
    <xf numFmtId="0" fontId="0" fillId="0" borderId="2" xfId="0" applyBorder="1" applyAlignment="1">
      <alignment wrapText="1"/>
    </xf>
    <xf numFmtId="0" fontId="0" fillId="0" borderId="2" xfId="0" applyBorder="1" applyAlignment="1">
      <alignment horizontal="right" wrapText="1"/>
    </xf>
    <xf numFmtId="17" fontId="0" fillId="0" borderId="2" xfId="0" applyNumberFormat="1" applyBorder="1" applyAlignment="1">
      <alignment wrapText="1"/>
    </xf>
    <xf numFmtId="0" fontId="0" fillId="0" borderId="0" xfId="0" applyAlignment="1"/>
    <xf numFmtId="14" fontId="0" fillId="0" borderId="2" xfId="0" applyNumberFormat="1" applyBorder="1" applyAlignment="1"/>
    <xf numFmtId="14" fontId="0" fillId="0" borderId="2" xfId="0" applyNumberFormat="1" applyBorder="1" applyAlignment="1">
      <alignment wrapText="1"/>
    </xf>
    <xf numFmtId="164" fontId="0" fillId="0" borderId="2" xfId="0" applyNumberFormat="1" applyBorder="1" applyAlignment="1">
      <alignment wrapText="1"/>
    </xf>
    <xf numFmtId="0" fontId="0" fillId="0" borderId="3" xfId="0" applyBorder="1" applyAlignment="1">
      <alignment wrapText="1"/>
    </xf>
    <xf numFmtId="0" fontId="0" fillId="0" borderId="4" xfId="0" applyBorder="1" applyAlignment="1">
      <alignment wrapText="1"/>
    </xf>
    <xf numFmtId="0" fontId="0" fillId="2" borderId="0" xfId="2" applyFont="1"/>
    <xf numFmtId="16" fontId="0" fillId="0" borderId="2" xfId="0" applyNumberFormat="1" applyBorder="1" applyAlignment="1">
      <alignment wrapText="1"/>
    </xf>
    <xf numFmtId="0" fontId="3" fillId="0" borderId="0" xfId="0" applyFont="1"/>
    <xf numFmtId="165" fontId="0" fillId="0" borderId="2" xfId="3" applyNumberFormat="1" applyFont="1" applyBorder="1" applyAlignment="1">
      <alignment wrapText="1"/>
    </xf>
    <xf numFmtId="43" fontId="3" fillId="0" borderId="0" xfId="0" applyNumberFormat="1" applyFont="1"/>
    <xf numFmtId="0" fontId="0" fillId="3" borderId="2" xfId="0" applyFill="1" applyBorder="1" applyAlignment="1">
      <alignment horizontal="right" wrapText="1"/>
    </xf>
    <xf numFmtId="0" fontId="3" fillId="0" borderId="0" xfId="0" applyFont="1" applyAlignment="1">
      <alignment horizontal="center"/>
    </xf>
    <xf numFmtId="43" fontId="0" fillId="0" borderId="0" xfId="3" applyFont="1"/>
    <xf numFmtId="0" fontId="0" fillId="0" borderId="0" xfId="0" applyFont="1"/>
    <xf numFmtId="0" fontId="9" fillId="0" borderId="0" xfId="0" applyFont="1"/>
    <xf numFmtId="0" fontId="11" fillId="0" borderId="0" xfId="0" applyFont="1"/>
    <xf numFmtId="0" fontId="9" fillId="0" borderId="0" xfId="0" applyFont="1" applyAlignment="1">
      <alignment horizontal="center"/>
    </xf>
    <xf numFmtId="166" fontId="9" fillId="0" borderId="0" xfId="0" applyNumberFormat="1" applyFont="1" applyAlignment="1">
      <alignment horizontal="center"/>
    </xf>
    <xf numFmtId="0" fontId="12" fillId="0" borderId="0" xfId="4"/>
    <xf numFmtId="1" fontId="0" fillId="0" borderId="0" xfId="3" applyNumberFormat="1" applyFont="1"/>
    <xf numFmtId="0" fontId="11" fillId="0" borderId="0" xfId="0" applyFont="1" applyFill="1" applyBorder="1" applyAlignment="1"/>
    <xf numFmtId="0" fontId="9" fillId="0" borderId="0" xfId="0" applyFont="1" applyAlignment="1">
      <alignment wrapText="1"/>
    </xf>
    <xf numFmtId="0" fontId="11" fillId="0" borderId="0" xfId="0" applyFont="1" applyAlignment="1">
      <alignment vertical="top"/>
    </xf>
    <xf numFmtId="166" fontId="9" fillId="0" borderId="0" xfId="0" applyNumberFormat="1" applyFont="1" applyFill="1" applyBorder="1" applyAlignment="1">
      <alignment horizontal="center"/>
    </xf>
    <xf numFmtId="166" fontId="9" fillId="0" borderId="0" xfId="3" applyNumberFormat="1" applyFont="1" applyFill="1" applyBorder="1" applyAlignment="1">
      <alignment horizontal="left"/>
    </xf>
    <xf numFmtId="0" fontId="9" fillId="0" borderId="0" xfId="0" applyFont="1" applyAlignment="1">
      <alignment vertical="top"/>
    </xf>
    <xf numFmtId="0" fontId="13" fillId="0" borderId="0" xfId="0" applyFont="1" applyAlignment="1"/>
    <xf numFmtId="0" fontId="10" fillId="0" borderId="0" xfId="0" applyFont="1" applyAlignment="1"/>
    <xf numFmtId="0" fontId="9" fillId="0" borderId="0" xfId="0" applyFont="1" applyFill="1" applyBorder="1" applyAlignment="1"/>
    <xf numFmtId="0" fontId="9" fillId="0" borderId="0" xfId="0" applyFont="1" applyFill="1" applyBorder="1" applyAlignment="1">
      <alignment horizontal="center"/>
    </xf>
    <xf numFmtId="0" fontId="13" fillId="0" borderId="0" xfId="0" applyFont="1" applyFill="1" applyBorder="1" applyAlignment="1"/>
    <xf numFmtId="0" fontId="9" fillId="0" borderId="0" xfId="0" applyFont="1" applyFill="1" applyBorder="1" applyAlignment="1"/>
    <xf numFmtId="0" fontId="13"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vertical="top" wrapText="1"/>
    </xf>
    <xf numFmtId="0" fontId="9" fillId="3" borderId="0" xfId="0" applyFont="1" applyFill="1" applyAlignment="1">
      <alignment horizontal="center" wrapText="1"/>
    </xf>
    <xf numFmtId="0" fontId="4" fillId="2" borderId="0" xfId="2" applyFont="1" applyAlignment="1">
      <alignment horizontal="center" wrapText="1"/>
    </xf>
    <xf numFmtId="0" fontId="6" fillId="0" borderId="1" xfId="1" applyFont="1" applyAlignment="1">
      <alignment horizontal="center"/>
    </xf>
    <xf numFmtId="0" fontId="5" fillId="0" borderId="0" xfId="0" applyFont="1" applyAlignment="1">
      <alignment horizontal="center" wrapText="1"/>
    </xf>
  </cellXfs>
  <cellStyles count="5">
    <cellStyle name="40% - Accent1" xfId="2" builtinId="31"/>
    <cellStyle name="Comma" xfId="3" builtinId="3"/>
    <cellStyle name="Heading 1" xfId="1" builtinId="16"/>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Guðmundur H Gunnarsson" id="{1F5E5ABF-4438-404C-A43D-59C50AABD653}" userId="S::gudmundur@sth.is::533982da-e99b-43d0-891c-dc3037b109d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644FF1-BC56-403B-A768-C93AA8FC80D1}" name="Table2" displayName="Table2" ref="A2:M49" totalsRowCount="1" headerRowCellStyle="Normal" dataCellStyle="Normal" totalsRowCellStyle="Normal">
  <autoFilter ref="A2:M48" xr:uid="{8009DA1E-416C-4DAC-9268-A7C54662872B}"/>
  <sortState xmlns:xlrd2="http://schemas.microsoft.com/office/spreadsheetml/2017/richdata2" ref="B3:M48">
    <sortCondition descending="1" ref="M2:M48"/>
  </sortState>
  <tableColumns count="13">
    <tableColumn id="13" xr3:uid="{98A13C4F-1C3B-4FB1-9414-0FD06A9722BE}" name="#" dataCellStyle="Normal" totalsRowCellStyle="Normal"/>
    <tableColumn id="8" xr3:uid="{87A32E99-8E01-4819-8CDA-BED295ADE4DB}" name="MM" totalsRowLabel="Total" dataCellStyle="Normal" totalsRowCellStyle="Normal"/>
    <tableColumn id="10" xr3:uid="{AF57AF9F-A321-441A-89BE-08B4A8DB9DC0}" name="Meginmarkmið" dataCellStyle="Normal" totalsRowCellStyle="Normal">
      <calculatedColumnFormula>'Meginmarkmið 1'!B1</calculatedColumnFormula>
    </tableColumn>
    <tableColumn id="9" xr3:uid="{6481D0C2-D6F3-4492-8F70-81F5761753F1}" name="SM" dataCellStyle="Normal" totalsRowCellStyle="Normal"/>
    <tableColumn id="11" xr3:uid="{2B342023-EAB8-471C-B30E-5B3F5C36FF55}" name="Starfsmarkmið" dataCellStyle="Normal" totalsRowCellStyle="Normal"/>
    <tableColumn id="1" xr3:uid="{B5F7876D-DE17-4153-BA4F-78C718645970}" name="Nafn " dataCellStyle="Normal" totalsRowCellStyle="Normal"/>
    <tableColumn id="2" xr3:uid="{55E548DD-369F-4C44-B6FD-66C5F62A5D22}" name="Ávinningur" totalsRowFunction="average" dataCellStyle="Comma" totalsRowCellStyle="Normal"/>
    <tableColumn id="3" xr3:uid="{29F91DEE-9FAA-48AB-8029-1A100BA6D049}" name="Óvissa" totalsRowFunction="average" dataCellStyle="Comma" totalsRowCellStyle="Normal"/>
    <tableColumn id="4" xr3:uid="{8471F07A-19AF-44BC-B1B5-B30767674BBE}" name="Flækjustig" totalsRowFunction="average" dataCellStyle="Comma" totalsRowCellStyle="Normal"/>
    <tableColumn id="5" xr3:uid="{AE2F6CA4-F2D2-4503-8F85-4235F68ACBEB}" name="Raunhæfni" totalsRowFunction="average" dataCellStyle="Comma" totalsRowCellStyle="Normal"/>
    <tableColumn id="6" xr3:uid="{5194796E-1DA3-4CD5-A007-0F4FB7A15B04}" name="Stærðargráða kostnaðar" totalsRowFunction="average" dataCellStyle="Comma" totalsRowCellStyle="Normal"/>
    <tableColumn id="7" xr3:uid="{2316290A-3151-448F-ADEA-CF4DE5322D2D}" name="Áhugavert" totalsRowFunction="average" dataCellStyle="Comma" totalsRowCellStyle="Normal"/>
    <tableColumn id="12" xr3:uid="{7931817E-87BA-4B59-83CB-73246D708EF5}" name="Avinningur/áhugavert" dataCellStyle="Comma" totalsRowCellStyle="Normal">
      <calculatedColumnFormula>(Table2[[#This Row],[Ávinningur]]+Table2[[#This Row],[Áhugavert]])/2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4" dT="2020-06-24T10:57:04.84" personId="{1F5E5ABF-4438-404C-A43D-59C50AABD653}" id="{FE048913-496E-44AF-ADA3-583FF43E8834}">
    <text>GHG breytti var &lt;10 milljónir</text>
  </threadedComment>
</ThreadedComments>
</file>

<file path=xl/threadedComments/threadedComment2.xml><?xml version="1.0" encoding="utf-8"?>
<ThreadedComments xmlns="http://schemas.microsoft.com/office/spreadsheetml/2018/threadedcomments" xmlns:x="http://schemas.openxmlformats.org/spreadsheetml/2006/main">
  <threadedComment ref="B430" dT="2020-08-27T09:38:09.52" personId="{1F5E5ABF-4438-404C-A43D-59C50AABD653}" id="{C0F27223-AA8D-4655-9718-B16659AE7D67}">
    <text>hækka úr 8 í 9</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 Id="rId4" Type="http://schemas.microsoft.com/office/2017/10/relationships/threadedComment" Target="../threadedComments/threadedComment1.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1.bin"/><Relationship Id="rId4" Type="http://schemas.microsoft.com/office/2017/10/relationships/threadedComment" Target="../threadedComments/threadedComment2.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frontiersin.org/articles/10.3389/fmars.2017.00107/ful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6CD8-B140-459F-9977-96EF337CC032}">
  <dimension ref="A1:M49"/>
  <sheetViews>
    <sheetView showGridLines="0" topLeftCell="A2" zoomScale="85" zoomScaleNormal="85" workbookViewId="0">
      <selection activeCell="G17" sqref="G17"/>
    </sheetView>
    <sheetView tabSelected="1" workbookViewId="1">
      <selection activeCell="L6" sqref="L6"/>
    </sheetView>
  </sheetViews>
  <sheetFormatPr defaultRowHeight="15" x14ac:dyDescent="0.25"/>
  <cols>
    <col min="1" max="1" width="7" style="29" bestFit="1" customWidth="1"/>
    <col min="2" max="2" width="7.140625" bestFit="1" customWidth="1"/>
    <col min="3" max="3" width="36" customWidth="1"/>
    <col min="4" max="4" width="6.5703125" bestFit="1" customWidth="1"/>
    <col min="5" max="5" width="53.42578125" customWidth="1"/>
    <col min="6" max="6" width="60.42578125" customWidth="1"/>
    <col min="7" max="7" width="8.7109375" customWidth="1"/>
    <col min="8" max="8" width="9" bestFit="1" customWidth="1"/>
    <col min="9" max="9" width="12.42578125" bestFit="1" customWidth="1"/>
    <col min="10" max="10" width="13" style="1" bestFit="1" customWidth="1"/>
    <col min="11" max="11" width="24.7109375" bestFit="1" customWidth="1"/>
    <col min="12" max="12" width="12.42578125" bestFit="1" customWidth="1"/>
    <col min="13" max="13" width="23" bestFit="1" customWidth="1"/>
  </cols>
  <sheetData>
    <row r="1" spans="1:13" ht="22.5" customHeight="1" x14ac:dyDescent="0.25"/>
    <row r="2" spans="1:13" x14ac:dyDescent="0.25">
      <c r="A2" t="s">
        <v>381</v>
      </c>
      <c r="B2" t="s">
        <v>382</v>
      </c>
      <c r="C2" t="s">
        <v>383</v>
      </c>
      <c r="D2" t="s">
        <v>384</v>
      </c>
      <c r="E2" t="s">
        <v>385</v>
      </c>
      <c r="F2" t="s">
        <v>386</v>
      </c>
      <c r="G2" t="s">
        <v>31</v>
      </c>
      <c r="H2" t="s">
        <v>32</v>
      </c>
      <c r="I2" t="s">
        <v>387</v>
      </c>
      <c r="J2" t="s">
        <v>34</v>
      </c>
      <c r="K2" t="s">
        <v>388</v>
      </c>
      <c r="L2" t="s">
        <v>36</v>
      </c>
      <c r="M2" t="s">
        <v>389</v>
      </c>
    </row>
    <row r="3" spans="1:13" x14ac:dyDescent="0.25">
      <c r="A3">
        <v>1</v>
      </c>
      <c r="B3">
        <v>2</v>
      </c>
      <c r="C3" t="s">
        <v>1</v>
      </c>
      <c r="D3">
        <v>2</v>
      </c>
      <c r="E3" t="s">
        <v>245</v>
      </c>
      <c r="F3" t="str">
        <f>'Meginmarkmið 2'!B126</f>
        <v>Vinnsla byggð á stykkjum</v>
      </c>
      <c r="G3" s="22">
        <f>'Meginmarkmið 2'!H129</f>
        <v>9</v>
      </c>
      <c r="H3" s="22">
        <f>'Meginmarkmið 2'!H130</f>
        <v>6.333333333333333</v>
      </c>
      <c r="I3" s="22">
        <f>'Meginmarkmið 2'!H131</f>
        <v>7.666666666666667</v>
      </c>
      <c r="J3" s="22">
        <f>'Meginmarkmið 2'!H132</f>
        <v>6.666666666666667</v>
      </c>
      <c r="K3" s="22">
        <f>'Meginmarkmið 2'!H133</f>
        <v>8</v>
      </c>
      <c r="L3" s="22">
        <f>'Meginmarkmið 2'!H145</f>
        <v>9.3333333333333339</v>
      </c>
      <c r="M3" s="22">
        <f>(Table2[[#This Row],[Ávinningur]]+Table2[[#This Row],[Áhugavert]])/2</f>
        <v>9.1666666666666679</v>
      </c>
    </row>
    <row r="4" spans="1:13" x14ac:dyDescent="0.25">
      <c r="A4">
        <v>2</v>
      </c>
      <c r="B4">
        <v>2</v>
      </c>
      <c r="C4" t="s">
        <v>1</v>
      </c>
      <c r="D4">
        <v>3</v>
      </c>
      <c r="E4" t="s">
        <v>48</v>
      </c>
      <c r="F4" t="str">
        <f>'Meginmarkmið 2'!B517</f>
        <v>Aukin gæði hráefni - Flokkun um borð</v>
      </c>
      <c r="G4" s="22">
        <f>'Meginmarkmið 2'!H520</f>
        <v>9</v>
      </c>
      <c r="H4" s="22">
        <f>'Meginmarkmið 2'!H521</f>
        <v>8.6666666666666661</v>
      </c>
      <c r="I4" s="22">
        <f>'Meginmarkmið 2'!H522</f>
        <v>9</v>
      </c>
      <c r="J4" s="22">
        <f>'Meginmarkmið 2'!H523</f>
        <v>6</v>
      </c>
      <c r="K4" s="22">
        <f>'Meginmarkmið 2'!H524</f>
        <v>8.6666666666666661</v>
      </c>
      <c r="L4" s="22">
        <f>'Meginmarkmið 2'!H532</f>
        <v>9.3333333333333339</v>
      </c>
      <c r="M4" s="22">
        <f>(Table2[[#This Row],[Ávinningur]]+Table2[[#This Row],[Áhugavert]])/2</f>
        <v>9.1666666666666679</v>
      </c>
    </row>
    <row r="5" spans="1:13" x14ac:dyDescent="0.25">
      <c r="A5">
        <v>3</v>
      </c>
      <c r="B5">
        <v>2</v>
      </c>
      <c r="C5" t="s">
        <v>1</v>
      </c>
      <c r="D5">
        <v>3</v>
      </c>
      <c r="E5" t="s">
        <v>48</v>
      </c>
      <c r="F5" t="str">
        <f>'Meginmarkmið 2'!B427</f>
        <v>Aukin gæði hráefni - Ný hugsun frá veiðafæri í skip</v>
      </c>
      <c r="G5" s="22">
        <f>'Meginmarkmið 2'!H430</f>
        <v>8.6666666666666661</v>
      </c>
      <c r="H5" s="22">
        <f>'Meginmarkmið 2'!H431</f>
        <v>8.6666666666666661</v>
      </c>
      <c r="I5" s="22">
        <f>'Meginmarkmið 2'!H432</f>
        <v>8.6666666666666661</v>
      </c>
      <c r="J5" s="22">
        <f>'Meginmarkmið 2'!H433</f>
        <v>6.333333333333333</v>
      </c>
      <c r="K5" s="22">
        <f>'Meginmarkmið 2'!H434</f>
        <v>8.6666666666666661</v>
      </c>
      <c r="L5" s="22">
        <f>'Meginmarkmið 2'!H442</f>
        <v>9.6666666666666661</v>
      </c>
      <c r="M5" s="22">
        <f>(Table2[[#This Row],[Ávinningur]]+Table2[[#This Row],[Áhugavert]])/2</f>
        <v>9.1666666666666661</v>
      </c>
    </row>
    <row r="6" spans="1:13" x14ac:dyDescent="0.25">
      <c r="A6">
        <v>4</v>
      </c>
      <c r="B6">
        <v>1</v>
      </c>
      <c r="C6" t="s">
        <v>85</v>
      </c>
      <c r="D6">
        <v>1</v>
      </c>
      <c r="E6" t="s">
        <v>87</v>
      </c>
      <c r="F6" t="str">
        <f>'Meginmarkmið 1'!B51</f>
        <v>Tækifæri í vannýttum stofnum</v>
      </c>
      <c r="G6" s="22">
        <f>'Meginmarkmið 1'!H54</f>
        <v>9.3333333333333339</v>
      </c>
      <c r="H6" s="22">
        <f>'Meginmarkmið 1'!H55</f>
        <v>8.3333333333333339</v>
      </c>
      <c r="I6" s="22">
        <f>'Meginmarkmið 1'!H56</f>
        <v>6.666666666666667</v>
      </c>
      <c r="J6" s="22">
        <f>'Meginmarkmið 1'!H57</f>
        <v>6.333333333333333</v>
      </c>
      <c r="K6" s="22">
        <f>'Meginmarkmið 1'!H58</f>
        <v>7</v>
      </c>
      <c r="L6" s="22">
        <f>'Meginmarkmið 1'!H70</f>
        <v>8.3333333333333339</v>
      </c>
      <c r="M6" s="22">
        <f>(Table2[[#This Row],[Ávinningur]]+Table2[[#This Row],[Áhugavert]])/2</f>
        <v>8.8333333333333339</v>
      </c>
    </row>
    <row r="7" spans="1:13" x14ac:dyDescent="0.25">
      <c r="A7">
        <v>5</v>
      </c>
      <c r="B7">
        <v>2</v>
      </c>
      <c r="C7" t="s">
        <v>1</v>
      </c>
      <c r="D7">
        <v>2</v>
      </c>
      <c r="E7" t="s">
        <v>245</v>
      </c>
      <c r="F7" t="str">
        <f>'Meginmarkmið 2'!B237</f>
        <v>Fremri endi vinnslu - Færslur í flæði frá skipi að sundurliðun stykkja</v>
      </c>
      <c r="G7" s="22">
        <f>'Meginmarkmið 2'!H240</f>
        <v>8.6666666666666661</v>
      </c>
      <c r="H7" s="22">
        <f>'Meginmarkmið 2'!H241</f>
        <v>8</v>
      </c>
      <c r="I7" s="22">
        <f>'Meginmarkmið 2'!H242</f>
        <v>7.333333333333333</v>
      </c>
      <c r="J7" s="22">
        <f>'Meginmarkmið 2'!H243</f>
        <v>7.666666666666667</v>
      </c>
      <c r="K7" s="22">
        <f>'Meginmarkmið 2'!H244</f>
        <v>5.5</v>
      </c>
      <c r="L7" s="22">
        <f>'Meginmarkmið 2'!H256</f>
        <v>8.6666666666666661</v>
      </c>
      <c r="M7" s="22">
        <f>(Table2[[#This Row],[Ávinningur]]+Table2[[#This Row],[Áhugavert]])/2</f>
        <v>8.6666666666666661</v>
      </c>
    </row>
    <row r="8" spans="1:13" x14ac:dyDescent="0.25">
      <c r="A8">
        <v>6</v>
      </c>
      <c r="B8">
        <v>2</v>
      </c>
      <c r="C8" t="s">
        <v>1</v>
      </c>
      <c r="D8">
        <v>1</v>
      </c>
      <c r="E8" t="s">
        <v>123</v>
      </c>
      <c r="F8" t="str">
        <f>'Meginmarkmið 2'!B7</f>
        <v>Örverur og vinnslurásir</v>
      </c>
      <c r="G8" s="22">
        <f>'Meginmarkmið 2'!H10</f>
        <v>8.6666666666666661</v>
      </c>
      <c r="H8" s="22">
        <f>'Meginmarkmið 2'!H11</f>
        <v>5.333333333333333</v>
      </c>
      <c r="I8" s="22">
        <f>'Meginmarkmið 2'!H12</f>
        <v>5.666666666666667</v>
      </c>
      <c r="J8" s="22">
        <f>'Meginmarkmið 2'!H13</f>
        <v>8.3333333333333339</v>
      </c>
      <c r="K8" s="22">
        <f>'Meginmarkmið 2'!H14</f>
        <v>4</v>
      </c>
      <c r="L8" s="22">
        <f>'Meginmarkmið 2'!H26</f>
        <v>8.6666666666666661</v>
      </c>
      <c r="M8" s="22">
        <f>(Table2[[#This Row],[Ávinningur]]+Table2[[#This Row],[Áhugavert]])/2</f>
        <v>8.6666666666666661</v>
      </c>
    </row>
    <row r="9" spans="1:13" x14ac:dyDescent="0.25">
      <c r="A9">
        <v>7</v>
      </c>
      <c r="B9">
        <v>1</v>
      </c>
      <c r="C9" t="s">
        <v>85</v>
      </c>
      <c r="D9">
        <v>1</v>
      </c>
      <c r="E9" t="s">
        <v>87</v>
      </c>
      <c r="F9" t="str">
        <f>'Meginmarkmið 1'!B6</f>
        <v>Nýjar leiðir til fiskileitar</v>
      </c>
      <c r="G9" s="22">
        <f>'Meginmarkmið 1'!H9</f>
        <v>8.6666666666666661</v>
      </c>
      <c r="H9" s="22">
        <f>AVERAGE('Meginmarkmið 1'!B10,'Meginmarkmið 1'!D10,'Meginmarkmið 1'!F10)</f>
        <v>9</v>
      </c>
      <c r="I9" s="22">
        <f>AVERAGE('Meginmarkmið 1'!B11,'Meginmarkmið 1'!D11,'Meginmarkmið 1'!F11)</f>
        <v>9.3333333333333339</v>
      </c>
      <c r="J9" s="22">
        <f>AVERAGE('Meginmarkmið 1'!B12,'Meginmarkmið 1'!D12,'Meginmarkmið 1'!F12)</f>
        <v>6</v>
      </c>
      <c r="K9" s="22">
        <f>AVERAGE('Meginmarkmið 1'!B13,'Meginmarkmið 1'!D13,'Meginmarkmið 1'!F13)</f>
        <v>7</v>
      </c>
      <c r="L9" s="22">
        <f>AVERAGE('Meginmarkmið 1'!B25,'Meginmarkmið 1'!D25,'Meginmarkmið 1'!F25)</f>
        <v>8.3333333333333339</v>
      </c>
      <c r="M9" s="22">
        <f>(Table2[[#This Row],[Ávinningur]]+Table2[[#This Row],[Áhugavert]])/2</f>
        <v>8.5</v>
      </c>
    </row>
    <row r="10" spans="1:13" x14ac:dyDescent="0.25">
      <c r="A10">
        <v>8</v>
      </c>
      <c r="B10">
        <v>1</v>
      </c>
      <c r="C10" t="s">
        <v>85</v>
      </c>
      <c r="D10">
        <v>1</v>
      </c>
      <c r="E10" t="s">
        <v>87</v>
      </c>
      <c r="F10" t="str">
        <f>'Meginmarkmið 1'!B29</f>
        <v>Tækifæri í ónýttum stofnum</v>
      </c>
      <c r="G10" s="22">
        <f>'Meginmarkmið 1'!H32</f>
        <v>9</v>
      </c>
      <c r="H10" s="22">
        <f>'Meginmarkmið 1'!H33</f>
        <v>9.3333333333333339</v>
      </c>
      <c r="I10" s="22">
        <f>'Meginmarkmið 1'!H34</f>
        <v>7</v>
      </c>
      <c r="J10" s="22">
        <f>'Meginmarkmið 1'!H35</f>
        <v>6.666666666666667</v>
      </c>
      <c r="K10" s="22">
        <f>'Meginmarkmið 1'!H36</f>
        <v>8.3333333333333339</v>
      </c>
      <c r="L10" s="22">
        <f>'Meginmarkmið 1'!H48</f>
        <v>7.666666666666667</v>
      </c>
      <c r="M10" s="22">
        <f>(Table2[[#This Row],[Ávinningur]]+Table2[[#This Row],[Áhugavert]])/2</f>
        <v>8.3333333333333339</v>
      </c>
    </row>
    <row r="11" spans="1:13" x14ac:dyDescent="0.25">
      <c r="A11">
        <v>9</v>
      </c>
      <c r="B11">
        <v>3</v>
      </c>
      <c r="C11" t="s">
        <v>169</v>
      </c>
      <c r="D11">
        <v>3</v>
      </c>
      <c r="E11" t="s">
        <v>170</v>
      </c>
      <c r="F11" t="str">
        <f>'Meginmarkmið 3'!B81</f>
        <v>Hringrás RSW kælingar - skip og vinnsla</v>
      </c>
      <c r="G11" s="22">
        <f>'Meginmarkmið 3'!H84</f>
        <v>7.666666666666667</v>
      </c>
      <c r="H11" s="22">
        <f>'Meginmarkmið 3'!H85</f>
        <v>2.6666666666666665</v>
      </c>
      <c r="I11" s="22">
        <f>'Meginmarkmið 3'!H86</f>
        <v>4.666666666666667</v>
      </c>
      <c r="J11" s="22">
        <f>'Meginmarkmið 3'!H87</f>
        <v>9</v>
      </c>
      <c r="K11" s="22">
        <f>'Meginmarkmið 3'!H88</f>
        <v>5</v>
      </c>
      <c r="L11" s="22">
        <f>'Meginmarkmið 3'!H100</f>
        <v>9</v>
      </c>
      <c r="M11" s="22">
        <f>(Table2[[#This Row],[Ávinningur]]+Table2[[#This Row],[Áhugavert]])/2</f>
        <v>8.3333333333333339</v>
      </c>
    </row>
    <row r="12" spans="1:13" x14ac:dyDescent="0.25">
      <c r="A12">
        <v>10</v>
      </c>
      <c r="B12">
        <v>5</v>
      </c>
      <c r="C12" t="s">
        <v>182</v>
      </c>
      <c r="D12">
        <v>3</v>
      </c>
      <c r="E12" t="s">
        <v>183</v>
      </c>
      <c r="F12" t="str">
        <f>'Meginmarkmið 5'!B81</f>
        <v>Framþróun í fiskimjölsvinnslu</v>
      </c>
      <c r="G12" s="22">
        <f>'Meginmarkmið 5'!H84</f>
        <v>8.3333333333333339</v>
      </c>
      <c r="H12" s="22">
        <f>'Meginmarkmið 5'!H85</f>
        <v>7</v>
      </c>
      <c r="I12" s="22">
        <f>'Meginmarkmið 5'!H86</f>
        <v>5.666666666666667</v>
      </c>
      <c r="J12" s="22">
        <f>'Meginmarkmið 5'!H87</f>
        <v>7</v>
      </c>
      <c r="K12" s="22">
        <f>'Meginmarkmið 5'!H88</f>
        <v>7.666666666666667</v>
      </c>
      <c r="L12" s="22">
        <f>'Meginmarkmið 5'!H100</f>
        <v>8.3333333333333339</v>
      </c>
      <c r="M12" s="22">
        <f>(Table2[[#This Row],[Ávinningur]]+Table2[[#This Row],[Áhugavert]])/2</f>
        <v>8.3333333333333339</v>
      </c>
    </row>
    <row r="13" spans="1:13" x14ac:dyDescent="0.25">
      <c r="A13">
        <v>11</v>
      </c>
      <c r="B13">
        <v>2</v>
      </c>
      <c r="C13" t="s">
        <v>1</v>
      </c>
      <c r="D13">
        <v>3</v>
      </c>
      <c r="E13" t="s">
        <v>48</v>
      </c>
      <c r="F13" t="str">
        <f>'Meginmarkmið 2'!B571</f>
        <v>Aukin gæði hráefni - Frá skipi í vinnslu</v>
      </c>
      <c r="G13" s="22">
        <f>'Meginmarkmið 2'!H574</f>
        <v>8</v>
      </c>
      <c r="H13" s="22">
        <f>'Meginmarkmið 2'!H575</f>
        <v>5.5</v>
      </c>
      <c r="I13" s="22">
        <f>'Meginmarkmið 2'!H576</f>
        <v>4.5</v>
      </c>
      <c r="J13" s="22">
        <f>'Meginmarkmið 2'!H577</f>
        <v>8</v>
      </c>
      <c r="K13" s="22">
        <f>'Meginmarkmið 2'!H578</f>
        <v>5.5</v>
      </c>
      <c r="L13" s="22">
        <f>'Meginmarkmið 2'!H586</f>
        <v>8.5</v>
      </c>
      <c r="M13" s="22">
        <f>(Table2[[#This Row],[Ávinningur]]+Table2[[#This Row],[Áhugavert]])/2</f>
        <v>8.25</v>
      </c>
    </row>
    <row r="14" spans="1:13" x14ac:dyDescent="0.25">
      <c r="A14">
        <v>12</v>
      </c>
      <c r="B14">
        <v>2</v>
      </c>
      <c r="C14" t="s">
        <v>1</v>
      </c>
      <c r="D14">
        <v>2</v>
      </c>
      <c r="E14" t="s">
        <v>245</v>
      </c>
      <c r="F14" t="str">
        <f>'Meginmarkmið 2'!B104</f>
        <v>Hámörku frystigetu út frá tegundum og vöruflokkun</v>
      </c>
      <c r="G14" s="22">
        <f>'Meginmarkmið 2'!H107</f>
        <v>8.6666666666666661</v>
      </c>
      <c r="H14" s="22">
        <f>'Meginmarkmið 2'!H108</f>
        <v>6.666666666666667</v>
      </c>
      <c r="I14" s="22">
        <f>'Meginmarkmið 2'!H109</f>
        <v>7.333333333333333</v>
      </c>
      <c r="J14" s="22">
        <f>'Meginmarkmið 2'!H110</f>
        <v>8.3333333333333339</v>
      </c>
      <c r="K14" s="22">
        <f>'Meginmarkmið 2'!H111</f>
        <v>4.5</v>
      </c>
      <c r="L14" s="22">
        <f>'Meginmarkmið 2'!H123</f>
        <v>7.666666666666667</v>
      </c>
      <c r="M14" s="22">
        <f>(Table2[[#This Row],[Ávinningur]]+Table2[[#This Row],[Áhugavert]])/2</f>
        <v>8.1666666666666661</v>
      </c>
    </row>
    <row r="15" spans="1:13" x14ac:dyDescent="0.25">
      <c r="A15">
        <v>13</v>
      </c>
      <c r="B15">
        <v>2</v>
      </c>
      <c r="C15" t="s">
        <v>1</v>
      </c>
      <c r="D15">
        <v>2</v>
      </c>
      <c r="E15" t="s">
        <v>245</v>
      </c>
      <c r="F15" t="str">
        <f>'Meginmarkmið 2'!B326</f>
        <v>Framtíðarflæði - Flutningleiðir í vinnslu</v>
      </c>
      <c r="G15" s="22">
        <f>'Meginmarkmið 2'!H329</f>
        <v>7.333333333333333</v>
      </c>
      <c r="H15" s="22">
        <f>'Meginmarkmið 2'!H330</f>
        <v>4.666666666666667</v>
      </c>
      <c r="I15" s="22">
        <f>'Meginmarkmið 2'!H331</f>
        <v>5</v>
      </c>
      <c r="J15" s="22">
        <f>'Meginmarkmið 2'!H332</f>
        <v>7</v>
      </c>
      <c r="K15" s="22">
        <f>'Meginmarkmið 2'!H333</f>
        <v>5</v>
      </c>
      <c r="L15" s="22">
        <f>'Meginmarkmið 2'!H345</f>
        <v>9</v>
      </c>
      <c r="M15" s="22">
        <f>(Table2[[#This Row],[Ávinningur]]+Table2[[#This Row],[Áhugavert]])/2</f>
        <v>8.1666666666666661</v>
      </c>
    </row>
    <row r="16" spans="1:13" x14ac:dyDescent="0.25">
      <c r="A16">
        <v>14</v>
      </c>
      <c r="B16">
        <v>1</v>
      </c>
      <c r="C16" t="s">
        <v>85</v>
      </c>
      <c r="D16">
        <v>2</v>
      </c>
      <c r="E16" t="s">
        <v>234</v>
      </c>
      <c r="F16" t="str">
        <f>'Meginmarkmið 1'!B77</f>
        <v>Greining tækifæra í vinnslu annara tegunda</v>
      </c>
      <c r="G16" s="22">
        <f>'Meginmarkmið 1'!H80</f>
        <v>7.666666666666667</v>
      </c>
      <c r="H16" s="22">
        <f>'Meginmarkmið 1'!H81</f>
        <v>4</v>
      </c>
      <c r="I16" s="22">
        <f>'Meginmarkmið 1'!H82</f>
        <v>5</v>
      </c>
      <c r="J16" s="22">
        <f>'Meginmarkmið 1'!H83</f>
        <v>7.333333333333333</v>
      </c>
      <c r="K16" s="22">
        <f>'Meginmarkmið 1'!H84</f>
        <v>4</v>
      </c>
      <c r="L16" s="22">
        <f>'Meginmarkmið 1'!H96</f>
        <v>8.3333333333333339</v>
      </c>
      <c r="M16" s="22">
        <f>(Table2[[#This Row],[Ávinningur]]+Table2[[#This Row],[Áhugavert]])/2</f>
        <v>8</v>
      </c>
    </row>
    <row r="17" spans="1:13" x14ac:dyDescent="0.25">
      <c r="A17">
        <v>15</v>
      </c>
      <c r="B17">
        <v>2</v>
      </c>
      <c r="C17" t="s">
        <v>1</v>
      </c>
      <c r="D17">
        <v>2</v>
      </c>
      <c r="E17" t="s">
        <v>245</v>
      </c>
      <c r="F17" t="str">
        <f>'Meginmarkmið 2'!B304</f>
        <v>Framtíðarflæði - Ólínuleg færsla að skápum</v>
      </c>
      <c r="G17" s="22">
        <f>'Meginmarkmið 2'!H307</f>
        <v>8.3333333333333339</v>
      </c>
      <c r="H17" s="22">
        <f>'Meginmarkmið 2'!H308</f>
        <v>5.333333333333333</v>
      </c>
      <c r="I17" s="22">
        <f>'Meginmarkmið 2'!H309</f>
        <v>5</v>
      </c>
      <c r="J17" s="22">
        <f>'Meginmarkmið 2'!H310</f>
        <v>7</v>
      </c>
      <c r="K17" s="22">
        <f>'Meginmarkmið 2'!H311</f>
        <v>6.333333333333333</v>
      </c>
      <c r="L17" s="22">
        <f>'Meginmarkmið 2'!H323</f>
        <v>7.666666666666667</v>
      </c>
      <c r="M17" s="22">
        <f>(Table2[[#This Row],[Ávinningur]]+Table2[[#This Row],[Áhugavert]])/2</f>
        <v>8</v>
      </c>
    </row>
    <row r="18" spans="1:13" x14ac:dyDescent="0.25">
      <c r="A18">
        <v>16</v>
      </c>
      <c r="B18">
        <v>1</v>
      </c>
      <c r="C18" t="s">
        <v>85</v>
      </c>
      <c r="D18">
        <v>2</v>
      </c>
      <c r="E18" t="s">
        <v>234</v>
      </c>
      <c r="F18" t="str">
        <f>'Meginmarkmið 1'!B100</f>
        <v>Hvernig má umbreyta uppsjávarfrystiskápum tímabundið</v>
      </c>
      <c r="G18" s="22">
        <f>'Meginmarkmið 1'!H103</f>
        <v>8</v>
      </c>
      <c r="H18" s="22">
        <f>'Meginmarkmið 1'!H104</f>
        <v>5</v>
      </c>
      <c r="I18" s="22">
        <f>'Meginmarkmið 1'!H105</f>
        <v>5.333333333333333</v>
      </c>
      <c r="J18" s="22">
        <f>'Meginmarkmið 1'!H106</f>
        <v>8.6666666666666661</v>
      </c>
      <c r="K18" s="22">
        <f>'Meginmarkmið 1'!H107</f>
        <v>3.6666666666666665</v>
      </c>
      <c r="L18" s="22">
        <f>'Meginmarkmið 1'!H119</f>
        <v>7.666666666666667</v>
      </c>
      <c r="M18" s="22">
        <f>(Table2[[#This Row],[Ávinningur]]+Table2[[#This Row],[Áhugavert]])/2</f>
        <v>7.8333333333333339</v>
      </c>
    </row>
    <row r="19" spans="1:13" x14ac:dyDescent="0.25">
      <c r="A19">
        <v>17</v>
      </c>
      <c r="B19">
        <v>4</v>
      </c>
      <c r="C19" t="s">
        <v>265</v>
      </c>
      <c r="D19">
        <v>1</v>
      </c>
      <c r="E19" t="s">
        <v>266</v>
      </c>
      <c r="F19" t="str">
        <f>'Meginmarkmið 4'!B7</f>
        <v>Skoða tolla á vörum unnum á Íslandi</v>
      </c>
      <c r="G19" s="22">
        <f>'Meginmarkmið 4'!H10</f>
        <v>7.666666666666667</v>
      </c>
      <c r="H19" s="22">
        <f>'Meginmarkmið 4'!H11</f>
        <v>6.666666666666667</v>
      </c>
      <c r="I19" s="22">
        <f>'Meginmarkmið 4'!H12</f>
        <v>5.333333333333333</v>
      </c>
      <c r="J19" s="22">
        <f>'Meginmarkmið 4'!H13</f>
        <v>7.666666666666667</v>
      </c>
      <c r="K19" s="22">
        <f>'Meginmarkmið 4'!H14</f>
        <v>4</v>
      </c>
      <c r="L19" s="22">
        <f>'Meginmarkmið 4'!H26</f>
        <v>8</v>
      </c>
      <c r="M19" s="22">
        <f>(Table2[[#This Row],[Ávinningur]]+Table2[[#This Row],[Áhugavert]])/2</f>
        <v>7.8333333333333339</v>
      </c>
    </row>
    <row r="20" spans="1:13" x14ac:dyDescent="0.25">
      <c r="A20">
        <v>18</v>
      </c>
      <c r="B20">
        <v>2</v>
      </c>
      <c r="C20" t="s">
        <v>1</v>
      </c>
      <c r="D20">
        <v>3</v>
      </c>
      <c r="E20" t="s">
        <v>48</v>
      </c>
      <c r="F20" t="str">
        <f>'Meginmarkmið 2'!B463</f>
        <v>Aukin gæði hráefnis - stunner</v>
      </c>
      <c r="G20" s="22">
        <f>'Meginmarkmið 2'!H466</f>
        <v>7</v>
      </c>
      <c r="H20" s="22">
        <f>'Meginmarkmið 2'!H467</f>
        <v>8.6666666666666661</v>
      </c>
      <c r="I20" s="22">
        <f>'Meginmarkmið 2'!H468</f>
        <v>5.333333333333333</v>
      </c>
      <c r="J20" s="22">
        <f>'Meginmarkmið 2'!H469</f>
        <v>6.333333333333333</v>
      </c>
      <c r="K20" s="22">
        <f>'Meginmarkmið 2'!H470</f>
        <v>6.333333333333333</v>
      </c>
      <c r="L20" s="22">
        <f>'Meginmarkmið 2'!H478</f>
        <v>8.3333333333333339</v>
      </c>
      <c r="M20" s="22">
        <f>(Table2[[#This Row],[Ávinningur]]+Table2[[#This Row],[Áhugavert]])/2</f>
        <v>7.666666666666667</v>
      </c>
    </row>
    <row r="21" spans="1:13" x14ac:dyDescent="0.25">
      <c r="A21">
        <v>19</v>
      </c>
      <c r="B21">
        <v>2</v>
      </c>
      <c r="C21" t="s">
        <v>1</v>
      </c>
      <c r="D21">
        <v>1</v>
      </c>
      <c r="E21" t="s">
        <v>123</v>
      </c>
      <c r="F21" t="str">
        <f>'Meginmarkmið 2'!B79</f>
        <v>Varmatap í virðiskeðju vinnslu</v>
      </c>
      <c r="G21" s="22">
        <f>'Meginmarkmið 2'!H82</f>
        <v>7.666666666666667</v>
      </c>
      <c r="H21" s="22">
        <f>'Meginmarkmið 2'!H83</f>
        <v>3</v>
      </c>
      <c r="I21" s="22">
        <f>'Meginmarkmið 2'!H84</f>
        <v>5.666666666666667</v>
      </c>
      <c r="J21" s="22">
        <f>'Meginmarkmið 2'!H85</f>
        <v>8</v>
      </c>
      <c r="K21" s="22">
        <f>'Meginmarkmið 2'!H86</f>
        <v>3</v>
      </c>
      <c r="L21" s="22">
        <f>'Meginmarkmið 2'!H98</f>
        <v>7.666666666666667</v>
      </c>
      <c r="M21" s="22">
        <f>(Table2[[#This Row],[Ávinningur]]+Table2[[#This Row],[Áhugavert]])/2</f>
        <v>7.666666666666667</v>
      </c>
    </row>
    <row r="22" spans="1:13" x14ac:dyDescent="0.25">
      <c r="A22">
        <v>20</v>
      </c>
      <c r="B22">
        <v>2</v>
      </c>
      <c r="C22" t="s">
        <v>1</v>
      </c>
      <c r="D22">
        <v>3</v>
      </c>
      <c r="E22" t="s">
        <v>48</v>
      </c>
      <c r="F22" t="str">
        <f>'Meginmarkmið 2'!B409</f>
        <v>Aukin gæði hráefni - Myndgreining á afla við veiðar</v>
      </c>
      <c r="G22" s="22">
        <f>'Meginmarkmið 2'!H412</f>
        <v>8</v>
      </c>
      <c r="H22" s="22">
        <f>'Meginmarkmið 2'!H413</f>
        <v>9</v>
      </c>
      <c r="I22" s="22">
        <f>'Meginmarkmið 2'!H414</f>
        <v>9</v>
      </c>
      <c r="J22" s="22">
        <f>'Meginmarkmið 2'!H415</f>
        <v>5.666666666666667</v>
      </c>
      <c r="K22" s="22">
        <f>'Meginmarkmið 2'!H416</f>
        <v>9</v>
      </c>
      <c r="L22" s="22">
        <f>'Meginmarkmið 2'!H424</f>
        <v>7</v>
      </c>
      <c r="M22" s="22">
        <f>(Table2[[#This Row],[Ávinningur]]+Table2[[#This Row],[Áhugavert]])/2</f>
        <v>7.5</v>
      </c>
    </row>
    <row r="23" spans="1:13" x14ac:dyDescent="0.25">
      <c r="A23">
        <v>21</v>
      </c>
      <c r="B23">
        <v>2</v>
      </c>
      <c r="C23" t="s">
        <v>1</v>
      </c>
      <c r="D23">
        <v>2</v>
      </c>
      <c r="E23" t="s">
        <v>245</v>
      </c>
      <c r="F23" t="str">
        <f>'Meginmarkmið 2'!B260</f>
        <v>Fremri endi vinnslu - RID pumpur í stað dælingar og færibanda</v>
      </c>
      <c r="G23" s="22">
        <f>'Meginmarkmið 2'!H263</f>
        <v>7.666666666666667</v>
      </c>
      <c r="H23" s="22">
        <f>'Meginmarkmið 2'!H264</f>
        <v>3.6666666666666665</v>
      </c>
      <c r="I23" s="22">
        <f>'Meginmarkmið 2'!H265</f>
        <v>3.3333333333333335</v>
      </c>
      <c r="J23" s="22">
        <f>'Meginmarkmið 2'!H266</f>
        <v>8</v>
      </c>
      <c r="K23" s="22">
        <f>'Meginmarkmið 2'!H267</f>
        <v>3.3333333333333335</v>
      </c>
      <c r="L23" s="22">
        <f>'Meginmarkmið 2'!H279</f>
        <v>7.333333333333333</v>
      </c>
      <c r="M23" s="22">
        <f>(Table2[[#This Row],[Ávinningur]]+Table2[[#This Row],[Áhugavert]])/2</f>
        <v>7.5</v>
      </c>
    </row>
    <row r="24" spans="1:13" x14ac:dyDescent="0.25">
      <c r="A24">
        <v>22</v>
      </c>
      <c r="B24">
        <v>3</v>
      </c>
      <c r="C24" t="s">
        <v>169</v>
      </c>
      <c r="D24">
        <v>1</v>
      </c>
      <c r="E24" t="s">
        <v>313</v>
      </c>
      <c r="F24" t="str">
        <f>'Meginmarkmið 3'!B31</f>
        <v>Minna plast</v>
      </c>
      <c r="G24" s="22">
        <f>'Meginmarkmið 3'!H34</f>
        <v>6.666666666666667</v>
      </c>
      <c r="H24" s="22">
        <f>'Meginmarkmið 3'!H35</f>
        <v>4</v>
      </c>
      <c r="I24" s="22">
        <f>'Meginmarkmið 3'!H36</f>
        <v>4.666666666666667</v>
      </c>
      <c r="J24" s="22">
        <f>'Meginmarkmið 3'!H37</f>
        <v>8.3333333333333339</v>
      </c>
      <c r="K24" s="22">
        <f>'Meginmarkmið 3'!H38</f>
        <v>3</v>
      </c>
      <c r="L24" s="22">
        <f>'Meginmarkmið 3'!H50</f>
        <v>8.3333333333333339</v>
      </c>
      <c r="M24" s="22">
        <f>(Table2[[#This Row],[Ávinningur]]+Table2[[#This Row],[Áhugavert]])/2</f>
        <v>7.5</v>
      </c>
    </row>
    <row r="25" spans="1:13" x14ac:dyDescent="0.25">
      <c r="A25">
        <v>23</v>
      </c>
      <c r="B25">
        <v>2</v>
      </c>
      <c r="C25" t="s">
        <v>1</v>
      </c>
      <c r="D25">
        <v>3</v>
      </c>
      <c r="E25" t="s">
        <v>48</v>
      </c>
      <c r="F25" t="str">
        <f>'Meginmarkmið 2'!B445</f>
        <v>Aukin gæði hráefnis - Bætt dælutækni</v>
      </c>
      <c r="G25" s="22">
        <f>'Meginmarkmið 2'!H448</f>
        <v>7.666666666666667</v>
      </c>
      <c r="H25" s="22">
        <f>'Meginmarkmið 2'!H449</f>
        <v>6</v>
      </c>
      <c r="I25" s="22">
        <f>'Meginmarkmið 2'!H450</f>
        <v>6.333333333333333</v>
      </c>
      <c r="J25" s="22">
        <f>'Meginmarkmið 2'!H451</f>
        <v>8.6666666666666661</v>
      </c>
      <c r="K25" s="22">
        <f>'Meginmarkmið 2'!H452</f>
        <v>7.333333333333333</v>
      </c>
      <c r="L25" s="22">
        <f>'Meginmarkmið 2'!H460</f>
        <v>7</v>
      </c>
      <c r="M25" s="22">
        <f>(Table2[[#This Row],[Ávinningur]]+Table2[[#This Row],[Áhugavert]])/2</f>
        <v>7.3333333333333339</v>
      </c>
    </row>
    <row r="26" spans="1:13" x14ac:dyDescent="0.25">
      <c r="A26">
        <v>24</v>
      </c>
      <c r="B26">
        <v>2</v>
      </c>
      <c r="C26" t="s">
        <v>1</v>
      </c>
      <c r="D26">
        <v>2</v>
      </c>
      <c r="E26" t="s">
        <v>245</v>
      </c>
      <c r="F26" t="str">
        <f>'Meginmarkmið 2'!B282</f>
        <v>Framtíðarflæði - Færslur frá skápum</v>
      </c>
      <c r="G26" s="22">
        <f>'Meginmarkmið 2'!H285</f>
        <v>7</v>
      </c>
      <c r="H26" s="22">
        <f>'Meginmarkmið 2'!H286</f>
        <v>5.333333333333333</v>
      </c>
      <c r="I26" s="22">
        <f>'Meginmarkmið 2'!H287</f>
        <v>4.666666666666667</v>
      </c>
      <c r="J26" s="22">
        <f>'Meginmarkmið 2'!H288</f>
        <v>7.666666666666667</v>
      </c>
      <c r="K26" s="22">
        <f>'Meginmarkmið 2'!H289</f>
        <v>3.6666666666666665</v>
      </c>
      <c r="L26" s="22">
        <f>'Meginmarkmið 2'!H301</f>
        <v>7.666666666666667</v>
      </c>
      <c r="M26" s="22">
        <f>(Table2[[#This Row],[Ávinningur]]+Table2[[#This Row],[Áhugavert]])/2</f>
        <v>7.3333333333333339</v>
      </c>
    </row>
    <row r="27" spans="1:13" x14ac:dyDescent="0.25">
      <c r="A27">
        <v>25</v>
      </c>
      <c r="B27">
        <v>2</v>
      </c>
      <c r="C27" t="s">
        <v>1</v>
      </c>
      <c r="D27">
        <v>1</v>
      </c>
      <c r="E27" t="s">
        <v>123</v>
      </c>
      <c r="F27" t="str">
        <f>'Meginmarkmið 2'!B55</f>
        <v>Geymsluþol afurða</v>
      </c>
      <c r="G27" s="22">
        <f>'Meginmarkmið 2'!H58</f>
        <v>7.333333333333333</v>
      </c>
      <c r="H27" s="22">
        <f>'Meginmarkmið 2'!H59</f>
        <v>2</v>
      </c>
      <c r="I27" s="22">
        <f>'Meginmarkmið 2'!H60</f>
        <v>2.3333333333333335</v>
      </c>
      <c r="J27" s="22">
        <f>'Meginmarkmið 2'!H61</f>
        <v>8.6666666666666661</v>
      </c>
      <c r="K27" s="22">
        <f>'Meginmarkmið 2'!H62</f>
        <v>1.5</v>
      </c>
      <c r="L27" s="22">
        <f>'Meginmarkmið 2'!H74</f>
        <v>7.333333333333333</v>
      </c>
      <c r="M27" s="22">
        <f>(Table2[[#This Row],[Ávinningur]]+Table2[[#This Row],[Áhugavert]])/2</f>
        <v>7.333333333333333</v>
      </c>
    </row>
    <row r="28" spans="1:13" x14ac:dyDescent="0.25">
      <c r="A28">
        <v>26</v>
      </c>
      <c r="B28">
        <v>2</v>
      </c>
      <c r="C28" t="s">
        <v>1</v>
      </c>
      <c r="D28">
        <v>3</v>
      </c>
      <c r="E28" t="s">
        <v>48</v>
      </c>
      <c r="F28" t="str">
        <f>'Meginmarkmið 2'!B481</f>
        <v>Aukin gæði hráefni - stærð og hönnun tanka</v>
      </c>
      <c r="G28" s="22">
        <f>'Meginmarkmið 2'!H484</f>
        <v>7.666666666666667</v>
      </c>
      <c r="H28" s="22">
        <f>'Meginmarkmið 2'!H485</f>
        <v>6.666666666666667</v>
      </c>
      <c r="I28" s="22">
        <f>'Meginmarkmið 2'!H486</f>
        <v>7</v>
      </c>
      <c r="J28" s="22">
        <f>'Meginmarkmið 2'!H487</f>
        <v>7</v>
      </c>
      <c r="K28" s="22">
        <f>'Meginmarkmið 2'!H488</f>
        <v>8</v>
      </c>
      <c r="L28" s="22">
        <f>'Meginmarkmið 2'!H496</f>
        <v>6.666666666666667</v>
      </c>
      <c r="M28" s="22">
        <f>(Table2[[#This Row],[Ávinningur]]+Table2[[#This Row],[Áhugavert]])/2</f>
        <v>7.166666666666667</v>
      </c>
    </row>
    <row r="29" spans="1:13" x14ac:dyDescent="0.25">
      <c r="A29">
        <v>27</v>
      </c>
      <c r="B29">
        <v>5</v>
      </c>
      <c r="C29" t="s">
        <v>182</v>
      </c>
      <c r="D29">
        <v>1</v>
      </c>
      <c r="E29" t="s">
        <v>355</v>
      </c>
      <c r="F29" t="str">
        <f>'Meginmarkmið 5'!B7</f>
        <v>Notkun rotvarnarefna</v>
      </c>
      <c r="G29" s="22">
        <f>'Meginmarkmið 5'!H10</f>
        <v>6.666666666666667</v>
      </c>
      <c r="H29" s="22">
        <f>'Meginmarkmið 5'!H11</f>
        <v>4.333333333333333</v>
      </c>
      <c r="I29" s="22">
        <f>'Meginmarkmið 5'!H12</f>
        <v>5</v>
      </c>
      <c r="J29" s="22">
        <f>'Meginmarkmið 5'!H13</f>
        <v>8</v>
      </c>
      <c r="K29" s="22">
        <f>'Meginmarkmið 5'!H14</f>
        <v>4.333333333333333</v>
      </c>
      <c r="L29" s="22">
        <f>'Meginmarkmið 5'!H26</f>
        <v>7.666666666666667</v>
      </c>
      <c r="M29" s="22">
        <f>(Table2[[#This Row],[Ávinningur]]+Table2[[#This Row],[Áhugavert]])/2</f>
        <v>7.166666666666667</v>
      </c>
    </row>
    <row r="30" spans="1:13" x14ac:dyDescent="0.25">
      <c r="A30">
        <v>28</v>
      </c>
      <c r="B30">
        <v>2</v>
      </c>
      <c r="C30" t="s">
        <v>1</v>
      </c>
      <c r="D30">
        <v>2</v>
      </c>
      <c r="E30" t="s">
        <v>245</v>
      </c>
      <c r="F30" t="str">
        <f>'Meginmarkmið 2'!B348</f>
        <v>Nýjir vinnsluferlar - Verkun í flæði</v>
      </c>
      <c r="G30" s="22">
        <f>'Meginmarkmið 2'!H351</f>
        <v>7</v>
      </c>
      <c r="H30" s="22">
        <f>'Meginmarkmið 2'!H352</f>
        <v>7.666666666666667</v>
      </c>
      <c r="I30" s="22">
        <f>'Meginmarkmið 2'!H353</f>
        <v>6</v>
      </c>
      <c r="J30" s="22">
        <f>'Meginmarkmið 2'!H354</f>
        <v>5.666666666666667</v>
      </c>
      <c r="K30" s="22">
        <f>'Meginmarkmið 2'!H355</f>
        <v>5.333333333333333</v>
      </c>
      <c r="L30" s="22">
        <f>'Meginmarkmið 2'!H367</f>
        <v>7.333333333333333</v>
      </c>
      <c r="M30" s="22">
        <f>(Table2[[#This Row],[Ávinningur]]+Table2[[#This Row],[Áhugavert]])/2</f>
        <v>7.1666666666666661</v>
      </c>
    </row>
    <row r="31" spans="1:13" x14ac:dyDescent="0.25">
      <c r="A31">
        <v>29</v>
      </c>
      <c r="B31">
        <v>2</v>
      </c>
      <c r="C31" t="s">
        <v>1</v>
      </c>
      <c r="D31">
        <v>3</v>
      </c>
      <c r="E31" t="s">
        <v>48</v>
      </c>
      <c r="F31" t="str">
        <f>'Meginmarkmið 2'!B535</f>
        <v>Aukin gæði hráefni - Notkun salts til kælingar</v>
      </c>
      <c r="G31" s="22">
        <f>'Meginmarkmið 2'!H538</f>
        <v>7</v>
      </c>
      <c r="H31" s="22">
        <f>'Meginmarkmið 2'!H539</f>
        <v>4.333333333333333</v>
      </c>
      <c r="I31" s="22">
        <f>'Meginmarkmið 2'!H540</f>
        <v>4.333333333333333</v>
      </c>
      <c r="J31" s="22">
        <f>'Meginmarkmið 2'!H541</f>
        <v>7.666666666666667</v>
      </c>
      <c r="K31" s="22">
        <f>'Meginmarkmið 2'!H542</f>
        <v>4.333333333333333</v>
      </c>
      <c r="L31" s="22">
        <f>'Meginmarkmið 2'!H550</f>
        <v>7.333333333333333</v>
      </c>
      <c r="M31" s="22">
        <f>(Table2[[#This Row],[Ávinningur]]+Table2[[#This Row],[Áhugavert]])/2</f>
        <v>7.1666666666666661</v>
      </c>
    </row>
    <row r="32" spans="1:13" x14ac:dyDescent="0.25">
      <c r="A32">
        <v>30</v>
      </c>
      <c r="B32">
        <v>2</v>
      </c>
      <c r="C32" t="s">
        <v>1</v>
      </c>
      <c r="D32">
        <v>2</v>
      </c>
      <c r="E32" t="s">
        <v>245</v>
      </c>
      <c r="F32" t="str">
        <f>'Meginmarkmið 2'!B215</f>
        <v>Fremri endi vinnslu - Vinnsla á afurðum úr slógi (eftir hausskurð-flökun)</v>
      </c>
      <c r="G32" s="22">
        <f>'Meginmarkmið 2'!H218</f>
        <v>6.333333333333333</v>
      </c>
      <c r="H32" s="22">
        <f>'Meginmarkmið 2'!H219</f>
        <v>6.333333333333333</v>
      </c>
      <c r="I32" s="22">
        <f>'Meginmarkmið 2'!H220</f>
        <v>6</v>
      </c>
      <c r="J32" s="22">
        <f>'Meginmarkmið 2'!H221</f>
        <v>7</v>
      </c>
      <c r="K32" s="22">
        <f>'Meginmarkmið 2'!H222</f>
        <v>6</v>
      </c>
      <c r="L32" s="22">
        <f>'Meginmarkmið 2'!H234</f>
        <v>7.666666666666667</v>
      </c>
      <c r="M32" s="22">
        <f>(Table2[[#This Row],[Ávinningur]]+Table2[[#This Row],[Áhugavert]])/2</f>
        <v>7</v>
      </c>
    </row>
    <row r="33" spans="1:13" x14ac:dyDescent="0.25">
      <c r="A33">
        <v>31</v>
      </c>
      <c r="B33">
        <v>2</v>
      </c>
      <c r="C33" t="s">
        <v>1</v>
      </c>
      <c r="D33">
        <v>2</v>
      </c>
      <c r="E33" t="s">
        <v>245</v>
      </c>
      <c r="F33" t="str">
        <f>'Meginmarkmið 2'!B370</f>
        <v>Nýjir vinnsluferlar - Hrognavinnsla úr íslensku síldinni</v>
      </c>
      <c r="G33" s="22">
        <f>'Meginmarkmið 2'!H373</f>
        <v>6.666666666666667</v>
      </c>
      <c r="H33" s="22">
        <f>'Meginmarkmið 2'!H374</f>
        <v>8.6666666666666661</v>
      </c>
      <c r="I33" s="22">
        <f>'Meginmarkmið 2'!H375</f>
        <v>9</v>
      </c>
      <c r="J33" s="22">
        <f>'Meginmarkmið 2'!H376</f>
        <v>6</v>
      </c>
      <c r="K33" s="22">
        <f>'Meginmarkmið 2'!H377</f>
        <v>8.3333333333333339</v>
      </c>
      <c r="L33" s="22">
        <f>'Meginmarkmið 2'!H385</f>
        <v>7</v>
      </c>
      <c r="M33" s="22">
        <f>(Table2[[#This Row],[Ávinningur]]+Table2[[#This Row],[Áhugavert]])/2</f>
        <v>6.8333333333333339</v>
      </c>
    </row>
    <row r="34" spans="1:13" x14ac:dyDescent="0.25">
      <c r="A34">
        <v>32</v>
      </c>
      <c r="B34">
        <v>3</v>
      </c>
      <c r="C34" t="s">
        <v>169</v>
      </c>
      <c r="D34">
        <v>1</v>
      </c>
      <c r="E34" t="s">
        <v>313</v>
      </c>
      <c r="F34" t="str">
        <f>'Meginmarkmið 3'!B7</f>
        <v>Minni sóun með léttari umbúðum</v>
      </c>
      <c r="G34" s="22">
        <f>'Meginmarkmið 3'!H10</f>
        <v>6</v>
      </c>
      <c r="H34" s="22">
        <f>'Meginmarkmið 3'!H11</f>
        <v>3.6666666666666665</v>
      </c>
      <c r="I34" s="22">
        <f>'Meginmarkmið 3'!H12</f>
        <v>5.333333333333333</v>
      </c>
      <c r="J34" s="22">
        <f>'Meginmarkmið 3'!H13</f>
        <v>8</v>
      </c>
      <c r="K34" s="22">
        <f>'Meginmarkmið 3'!H14</f>
        <v>3</v>
      </c>
      <c r="L34" s="22">
        <f>'Meginmarkmið 3'!H26</f>
        <v>7.666666666666667</v>
      </c>
      <c r="M34" s="22">
        <f>(Table2[[#This Row],[Ávinningur]]+Table2[[#This Row],[Áhugavert]])/2</f>
        <v>6.8333333333333339</v>
      </c>
    </row>
    <row r="35" spans="1:13" x14ac:dyDescent="0.25">
      <c r="A35">
        <v>33</v>
      </c>
      <c r="B35">
        <v>5</v>
      </c>
      <c r="C35" t="s">
        <v>182</v>
      </c>
      <c r="D35">
        <v>2</v>
      </c>
      <c r="E35" t="s">
        <v>1</v>
      </c>
      <c r="F35" t="str">
        <f>'Meginmarkmið 5'!B32</f>
        <v>Fitusýrusamsetningar í lýsi</v>
      </c>
      <c r="G35" s="22">
        <f>'Meginmarkmið 5'!H35</f>
        <v>6.666666666666667</v>
      </c>
      <c r="H35" s="22">
        <f>'Meginmarkmið 5'!H36</f>
        <v>4.666666666666667</v>
      </c>
      <c r="I35" s="22">
        <f>'Meginmarkmið 5'!H37</f>
        <v>5.666666666666667</v>
      </c>
      <c r="J35" s="22">
        <f>'Meginmarkmið 5'!H38</f>
        <v>5.333333333333333</v>
      </c>
      <c r="K35" s="22">
        <f>'Meginmarkmið 5'!H39</f>
        <v>6.333333333333333</v>
      </c>
      <c r="L35" s="22">
        <f>'Meginmarkmið 5'!H51</f>
        <v>7</v>
      </c>
      <c r="M35" s="22">
        <f>(Table2[[#This Row],[Ávinningur]]+Table2[[#This Row],[Áhugavert]])/2</f>
        <v>6.8333333333333339</v>
      </c>
    </row>
    <row r="36" spans="1:13" x14ac:dyDescent="0.25">
      <c r="A36">
        <v>34</v>
      </c>
      <c r="B36">
        <v>2</v>
      </c>
      <c r="C36" t="s">
        <v>1</v>
      </c>
      <c r="D36">
        <v>2</v>
      </c>
      <c r="E36" t="s">
        <v>245</v>
      </c>
      <c r="F36" t="str">
        <f>'Meginmarkmið 2'!B170</f>
        <v>Fremri endi vinnslu - Hreinsun vatnsleysanlegra próteina</v>
      </c>
      <c r="G36" s="22">
        <f>'Meginmarkmið 2'!H173</f>
        <v>7</v>
      </c>
      <c r="H36" s="22">
        <f>'Meginmarkmið 2'!H174</f>
        <v>5.5</v>
      </c>
      <c r="I36" s="22">
        <f>'Meginmarkmið 2'!H175</f>
        <v>3.5</v>
      </c>
      <c r="J36" s="22">
        <f>'Meginmarkmið 2'!H176</f>
        <v>6.5</v>
      </c>
      <c r="K36" s="22">
        <f>'Meginmarkmið 2'!H177</f>
        <v>3.5</v>
      </c>
      <c r="L36" s="22">
        <f>'Meginmarkmið 2'!H189</f>
        <v>6.5</v>
      </c>
      <c r="M36" s="22">
        <f>(Table2[[#This Row],[Ávinningur]]+Table2[[#This Row],[Áhugavert]])/2</f>
        <v>6.75</v>
      </c>
    </row>
    <row r="37" spans="1:13" x14ac:dyDescent="0.25">
      <c r="A37">
        <v>35</v>
      </c>
      <c r="B37">
        <v>5</v>
      </c>
      <c r="C37" t="s">
        <v>182</v>
      </c>
      <c r="D37">
        <v>2</v>
      </c>
      <c r="E37" t="s">
        <v>1</v>
      </c>
      <c r="F37" t="str">
        <f>'Meginmarkmið 5'!B56</f>
        <v>Amínósýrugreiningar, stýring framleiðslu</v>
      </c>
      <c r="G37" s="22">
        <f>'Meginmarkmið 5'!H59</f>
        <v>7</v>
      </c>
      <c r="H37" s="22">
        <f>'Meginmarkmið 5'!H60</f>
        <v>5.5</v>
      </c>
      <c r="I37" s="22">
        <f>'Meginmarkmið 5'!H61</f>
        <v>7</v>
      </c>
      <c r="J37" s="22">
        <f>'Meginmarkmið 5'!H62</f>
        <v>5.5</v>
      </c>
      <c r="K37" s="22">
        <f>'Meginmarkmið 5'!H63</f>
        <v>7.5</v>
      </c>
      <c r="L37" s="22">
        <f>'Meginmarkmið 5'!H75</f>
        <v>6.5</v>
      </c>
      <c r="M37" s="22">
        <f>(Table2[[#This Row],[Ávinningur]]+Table2[[#This Row],[Áhugavert]])/2</f>
        <v>6.75</v>
      </c>
    </row>
    <row r="38" spans="1:13" x14ac:dyDescent="0.25">
      <c r="A38">
        <v>36</v>
      </c>
      <c r="B38">
        <v>6</v>
      </c>
      <c r="C38" t="s">
        <v>393</v>
      </c>
      <c r="D38">
        <v>3</v>
      </c>
      <c r="E38" t="s">
        <v>394</v>
      </c>
      <c r="F38" t="str">
        <f>'Meginmarkmið 6'!B58</f>
        <v>Markaðsstarf</v>
      </c>
      <c r="G38" s="22">
        <f>'Meginmarkmið 6'!H61</f>
        <v>7.333333333333333</v>
      </c>
      <c r="H38" s="22">
        <f>'Meginmarkmið 6'!H62</f>
        <v>7</v>
      </c>
      <c r="I38" s="22">
        <f>'Meginmarkmið 6'!H63</f>
        <v>6</v>
      </c>
      <c r="J38" s="22">
        <f>'Meginmarkmið 6'!H64</f>
        <v>6.666666666666667</v>
      </c>
      <c r="K38" s="22">
        <f>'Meginmarkmið 6'!H65</f>
        <v>6.666666666666667</v>
      </c>
      <c r="L38" s="22">
        <f>'Meginmarkmið 6'!H77</f>
        <v>6</v>
      </c>
      <c r="M38" s="22">
        <f>(Table2[[#This Row],[Ávinningur]]+Table2[[#This Row],[Áhugavert]])/2</f>
        <v>6.6666666666666661</v>
      </c>
    </row>
    <row r="39" spans="1:13" x14ac:dyDescent="0.25">
      <c r="A39">
        <v>37</v>
      </c>
      <c r="B39">
        <v>2</v>
      </c>
      <c r="C39" t="s">
        <v>1</v>
      </c>
      <c r="D39">
        <v>2</v>
      </c>
      <c r="E39" t="s">
        <v>245</v>
      </c>
      <c r="F39" t="str">
        <f>'Meginmarkmið 2'!B388</f>
        <v>Nýjir vinnsluferlar - Melta úr slógi</v>
      </c>
      <c r="G39" s="22">
        <f>'Meginmarkmið 2'!H391</f>
        <v>6</v>
      </c>
      <c r="H39" s="22">
        <f>'Meginmarkmið 2'!H392</f>
        <v>4.5</v>
      </c>
      <c r="I39" s="22">
        <f>'Meginmarkmið 2'!H393</f>
        <v>5</v>
      </c>
      <c r="J39" s="22">
        <f>'Meginmarkmið 2'!H394</f>
        <v>7.5</v>
      </c>
      <c r="K39" s="22">
        <f>'Meginmarkmið 2'!H395</f>
        <v>7.5</v>
      </c>
      <c r="L39" s="22">
        <f>'Meginmarkmið 2'!H403</f>
        <v>6.5</v>
      </c>
      <c r="M39" s="22">
        <f>(Table2[[#This Row],[Ávinningur]]+Table2[[#This Row],[Áhugavert]])/2</f>
        <v>6.25</v>
      </c>
    </row>
    <row r="40" spans="1:13" x14ac:dyDescent="0.25">
      <c r="A40">
        <v>38</v>
      </c>
      <c r="B40">
        <v>2</v>
      </c>
      <c r="C40" t="s">
        <v>1</v>
      </c>
      <c r="D40">
        <v>1</v>
      </c>
      <c r="E40" t="s">
        <v>123</v>
      </c>
      <c r="F40" t="str">
        <f>'Meginmarkmið 2'!B31</f>
        <v>Samkeppni við vacuum pakkað</v>
      </c>
      <c r="G40" s="22">
        <f>'Meginmarkmið 2'!H34</f>
        <v>6.333333333333333</v>
      </c>
      <c r="H40" s="22">
        <f>'Meginmarkmið 2'!H35</f>
        <v>7.333333333333333</v>
      </c>
      <c r="I40" s="22">
        <f>'Meginmarkmið 2'!H36</f>
        <v>7</v>
      </c>
      <c r="J40" s="22">
        <f>'Meginmarkmið 2'!H37</f>
        <v>7</v>
      </c>
      <c r="K40" s="22">
        <f>'Meginmarkmið 2'!H38</f>
        <v>4.5</v>
      </c>
      <c r="L40" s="22">
        <f>'Meginmarkmið 2'!H50</f>
        <v>6</v>
      </c>
      <c r="M40" s="22">
        <f>(Table2[[#This Row],[Ávinningur]]+Table2[[#This Row],[Áhugavert]])/2</f>
        <v>6.1666666666666661</v>
      </c>
    </row>
    <row r="41" spans="1:13" x14ac:dyDescent="0.25">
      <c r="A41">
        <v>39</v>
      </c>
      <c r="B41">
        <v>6</v>
      </c>
      <c r="C41" t="s">
        <v>393</v>
      </c>
      <c r="D41">
        <v>1</v>
      </c>
      <c r="E41" t="s">
        <v>395</v>
      </c>
      <c r="F41" t="str">
        <f>'Meginmarkmið 6'!B7</f>
        <v>Ímynda vinna íslenskrar síldar</v>
      </c>
      <c r="G41" s="22">
        <f>'Meginmarkmið 6'!H10</f>
        <v>6</v>
      </c>
      <c r="H41" s="22">
        <f>'Meginmarkmið 6'!H11</f>
        <v>5.666666666666667</v>
      </c>
      <c r="I41" s="22">
        <f>'Meginmarkmið 6'!H12</f>
        <v>3.6666666666666665</v>
      </c>
      <c r="J41" s="22">
        <f>'Meginmarkmið 6'!H13</f>
        <v>8</v>
      </c>
      <c r="K41" s="22">
        <f>'Meginmarkmið 6'!H14</f>
        <v>4</v>
      </c>
      <c r="L41" s="22">
        <f>'Meginmarkmið 6'!H26</f>
        <v>6.333333333333333</v>
      </c>
      <c r="M41" s="22">
        <f>(Table2[[#This Row],[Ávinningur]]+Table2[[#This Row],[Áhugavert]])/2</f>
        <v>6.1666666666666661</v>
      </c>
    </row>
    <row r="42" spans="1:13" x14ac:dyDescent="0.25">
      <c r="A42">
        <v>40</v>
      </c>
      <c r="B42">
        <v>2</v>
      </c>
      <c r="C42" t="s">
        <v>1</v>
      </c>
      <c r="D42">
        <v>3</v>
      </c>
      <c r="E42" t="s">
        <v>48</v>
      </c>
      <c r="F42" t="str">
        <f>'Meginmarkmið 2'!B553</f>
        <v>Aukin gæði hráefni - Þróun virks gæðaeftirlits</v>
      </c>
      <c r="G42" s="22">
        <f>'Meginmarkmið 2'!H556</f>
        <v>6</v>
      </c>
      <c r="H42" s="22">
        <f>'Meginmarkmið 2'!H557</f>
        <v>4.5</v>
      </c>
      <c r="I42" s="22">
        <f>'Meginmarkmið 2'!H558</f>
        <v>4.5</v>
      </c>
      <c r="J42" s="22">
        <f>'Meginmarkmið 2'!H559</f>
        <v>6.5</v>
      </c>
      <c r="K42" s="22">
        <f>'Meginmarkmið 2'!H560</f>
        <v>4.5</v>
      </c>
      <c r="L42" s="22">
        <f>'Meginmarkmið 2'!H568</f>
        <v>6</v>
      </c>
      <c r="M42" s="22">
        <f>(Table2[[#This Row],[Ávinningur]]+Table2[[#This Row],[Áhugavert]])/2</f>
        <v>6</v>
      </c>
    </row>
    <row r="43" spans="1:13" x14ac:dyDescent="0.25">
      <c r="A43">
        <v>41</v>
      </c>
      <c r="B43">
        <v>3</v>
      </c>
      <c r="C43" t="s">
        <v>169</v>
      </c>
      <c r="D43">
        <v>4</v>
      </c>
      <c r="E43" t="s">
        <v>396</v>
      </c>
      <c r="F43" t="str">
        <f>'Meginmarkmið 3'!B106</f>
        <v>Mismunandi stærð eininga</v>
      </c>
      <c r="G43" s="22">
        <f>'Meginmarkmið 3'!H109</f>
        <v>5.666666666666667</v>
      </c>
      <c r="H43" s="22">
        <f>'Meginmarkmið 3'!H110</f>
        <v>6.333333333333333</v>
      </c>
      <c r="I43" s="22">
        <f>'Meginmarkmið 3'!H111</f>
        <v>6</v>
      </c>
      <c r="J43" s="22">
        <f>'Meginmarkmið 3'!H112</f>
        <v>5.666666666666667</v>
      </c>
      <c r="K43" s="22">
        <f>'Meginmarkmið 3'!H113</f>
        <v>5.333333333333333</v>
      </c>
      <c r="L43" s="22">
        <f>'Meginmarkmið 3'!H125</f>
        <v>6</v>
      </c>
      <c r="M43" s="22">
        <f>(Table2[[#This Row],[Ávinningur]]+Table2[[#This Row],[Áhugavert]])/2</f>
        <v>5.8333333333333339</v>
      </c>
    </row>
    <row r="44" spans="1:13" x14ac:dyDescent="0.25">
      <c r="A44">
        <v>42</v>
      </c>
      <c r="B44">
        <v>2</v>
      </c>
      <c r="C44" t="s">
        <v>1</v>
      </c>
      <c r="D44">
        <v>3</v>
      </c>
      <c r="E44" t="s">
        <v>48</v>
      </c>
      <c r="F44" t="str">
        <f>'Meginmarkmið 2'!B499</f>
        <v>Aukin gæði hráefni - Sjór vs fiskur</v>
      </c>
      <c r="G44" s="22">
        <f>'Meginmarkmið 2'!H502</f>
        <v>6.5</v>
      </c>
      <c r="H44" s="22">
        <f>'Meginmarkmið 2'!H503</f>
        <v>7.666666666666667</v>
      </c>
      <c r="I44" s="22">
        <f>'Meginmarkmið 2'!H504</f>
        <v>7</v>
      </c>
      <c r="J44" s="22">
        <f>'Meginmarkmið 2'!H505</f>
        <v>6.333333333333333</v>
      </c>
      <c r="K44" s="22">
        <f>'Meginmarkmið 2'!H506</f>
        <v>6.333333333333333</v>
      </c>
      <c r="L44" s="22">
        <f>'Meginmarkmið 2'!H514</f>
        <v>5</v>
      </c>
      <c r="M44" s="22">
        <f>(Table2[[#This Row],[Ávinningur]]+Table2[[#This Row],[Áhugavert]])/2</f>
        <v>5.75</v>
      </c>
    </row>
    <row r="45" spans="1:13" x14ac:dyDescent="0.25">
      <c r="A45">
        <v>43</v>
      </c>
      <c r="B45">
        <v>2</v>
      </c>
      <c r="C45" t="s">
        <v>1</v>
      </c>
      <c r="D45">
        <v>2</v>
      </c>
      <c r="E45" t="s">
        <v>245</v>
      </c>
      <c r="F45" t="str">
        <f>'Meginmarkmið 2'!B192</f>
        <v>Fremri endi vinnslu - Vigtun fyrir flokkun sem líkleg krafa</v>
      </c>
      <c r="G45" s="22">
        <f>'Meginmarkmið 2'!H195</f>
        <v>6.333333333333333</v>
      </c>
      <c r="H45" s="22">
        <f>'Meginmarkmið 2'!H196</f>
        <v>5</v>
      </c>
      <c r="I45" s="22">
        <f>'Meginmarkmið 2'!H197</f>
        <v>2.6666666666666665</v>
      </c>
      <c r="J45" s="22">
        <f>'Meginmarkmið 2'!H198</f>
        <v>7.666666666666667</v>
      </c>
      <c r="K45" s="22">
        <f>'Meginmarkmið 2'!H199</f>
        <v>4</v>
      </c>
      <c r="L45" s="22">
        <f>'Meginmarkmið 2'!H211</f>
        <v>5</v>
      </c>
      <c r="M45" s="22">
        <f>(Table2[[#This Row],[Ávinningur]]+Table2[[#This Row],[Áhugavert]])/2</f>
        <v>5.6666666666666661</v>
      </c>
    </row>
    <row r="46" spans="1:13" x14ac:dyDescent="0.25">
      <c r="A46">
        <v>44</v>
      </c>
      <c r="B46">
        <v>2</v>
      </c>
      <c r="C46" t="s">
        <v>1</v>
      </c>
      <c r="D46">
        <v>2</v>
      </c>
      <c r="E46" t="s">
        <v>245</v>
      </c>
      <c r="F46" t="str">
        <f>'Meginmarkmið 2'!B148</f>
        <v>Fremri endi vinnslu - Hlutfall af sjó á móti hráefni við dælingu</v>
      </c>
      <c r="G46" s="22">
        <f>'Meginmarkmið 2'!H151</f>
        <v>5.666666666666667</v>
      </c>
      <c r="H46" s="22">
        <f>'Meginmarkmið 2'!H152</f>
        <v>3.6666666666666665</v>
      </c>
      <c r="I46" s="22">
        <f>'Meginmarkmið 2'!H153</f>
        <v>4.333333333333333</v>
      </c>
      <c r="J46" s="22">
        <f>'Meginmarkmið 2'!H154</f>
        <v>6.333333333333333</v>
      </c>
      <c r="K46" s="22">
        <f>'Meginmarkmið 2'!H155</f>
        <v>2.6666666666666665</v>
      </c>
      <c r="L46" s="22">
        <f>'Meginmarkmið 2'!H167</f>
        <v>4.666666666666667</v>
      </c>
      <c r="M46" s="22">
        <f>(Table2[[#This Row],[Ávinningur]]+Table2[[#This Row],[Áhugavert]])/2</f>
        <v>5.166666666666667</v>
      </c>
    </row>
    <row r="47" spans="1:13" x14ac:dyDescent="0.25">
      <c r="A47">
        <v>45</v>
      </c>
      <c r="B47">
        <v>6</v>
      </c>
      <c r="C47" t="s">
        <v>393</v>
      </c>
      <c r="D47">
        <v>2</v>
      </c>
      <c r="E47" t="s">
        <v>397</v>
      </c>
      <c r="F47" t="str">
        <f>'Meginmarkmið 6'!B32</f>
        <v>Vettvangur um loðnuhrogn</v>
      </c>
      <c r="G47" s="22">
        <f>'Meginmarkmið 6'!H35</f>
        <v>5.333333333333333</v>
      </c>
      <c r="H47" s="22">
        <f>'Meginmarkmið 6'!H36</f>
        <v>4.666666666666667</v>
      </c>
      <c r="I47" s="22">
        <f>'Meginmarkmið 6'!H37</f>
        <v>3.6666666666666665</v>
      </c>
      <c r="J47" s="22">
        <f>'Meginmarkmið 6'!H38</f>
        <v>5.333333333333333</v>
      </c>
      <c r="K47" s="22">
        <f>'Meginmarkmið 6'!H39</f>
        <v>4</v>
      </c>
      <c r="L47" s="22">
        <f>'Meginmarkmið 6'!H51</f>
        <v>5</v>
      </c>
      <c r="M47" s="22">
        <f>(Table2[[#This Row],[Ávinningur]]+Table2[[#This Row],[Áhugavert]])/2</f>
        <v>5.1666666666666661</v>
      </c>
    </row>
    <row r="48" spans="1:13" x14ac:dyDescent="0.25">
      <c r="A48">
        <v>46</v>
      </c>
      <c r="B48">
        <v>3</v>
      </c>
      <c r="C48" t="s">
        <v>169</v>
      </c>
      <c r="D48">
        <v>2</v>
      </c>
      <c r="E48" t="s">
        <v>398</v>
      </c>
      <c r="F48" t="str">
        <f>'Meginmarkmið 3'!B56</f>
        <v>Brettasmíði inn í vinnsluferlinu</v>
      </c>
      <c r="G48" s="22">
        <f>'Meginmarkmið 3'!H59</f>
        <v>4.666666666666667</v>
      </c>
      <c r="H48" s="22">
        <f>'Meginmarkmið 3'!H60</f>
        <v>5.666666666666667</v>
      </c>
      <c r="I48" s="22">
        <f>'Meginmarkmið 3'!H61</f>
        <v>6</v>
      </c>
      <c r="J48" s="22">
        <f>'Meginmarkmið 3'!H62</f>
        <v>4.666666666666667</v>
      </c>
      <c r="K48" s="22">
        <f>'Meginmarkmið 3'!H63</f>
        <v>5.333333333333333</v>
      </c>
      <c r="L48" s="22">
        <f>'Meginmarkmið 3'!H75</f>
        <v>4.666666666666667</v>
      </c>
      <c r="M48" s="22">
        <f>(Table2[[#This Row],[Ávinningur]]+Table2[[#This Row],[Áhugavert]])/2</f>
        <v>4.666666666666667</v>
      </c>
    </row>
    <row r="49" spans="1:13" x14ac:dyDescent="0.25">
      <c r="A49"/>
      <c r="B49" t="s">
        <v>399</v>
      </c>
      <c r="G49" s="22">
        <f>SUBTOTAL(101,Table2[Ávinningur])</f>
        <v>7.2934782608695636</v>
      </c>
      <c r="H49" s="22">
        <f>SUBTOTAL(101,Table2[Óvissa])</f>
        <v>5.9166666666666687</v>
      </c>
      <c r="I49" s="22">
        <f>SUBTOTAL(101,Table2[Flækjustig])</f>
        <v>5.7644927536231885</v>
      </c>
      <c r="J49" s="22">
        <f>SUBTOTAL(101,Table2[Raunhæfni])</f>
        <v>7.0362318840579698</v>
      </c>
      <c r="K49" s="22">
        <f>SUBTOTAL(101,Table2[Stærðargráða kostnaðar])</f>
        <v>5.4673913043478271</v>
      </c>
      <c r="L49" s="22">
        <f>SUBTOTAL(101,Table2[Áhugavert])</f>
        <v>7.3333333333333339</v>
      </c>
      <c r="M49" s="22"/>
    </row>
  </sheetData>
  <pageMargins left="0.7" right="0.7" top="0.75" bottom="0.75" header="0.3" footer="0.3"/>
  <pageSetup paperSize="9" orientation="portrait" horizontalDpi="300" verticalDpi="300" r:id="rId1"/>
  <ignoredErrors>
    <ignoredError sqref="C3 C4:C48"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D5398-2EE5-42BC-AAFA-00A9B98D5606}">
  <sheetPr>
    <tabColor rgb="FF92D050"/>
    <pageSetUpPr fitToPage="1"/>
  </sheetPr>
  <dimension ref="A2:S45"/>
  <sheetViews>
    <sheetView showGridLines="0" workbookViewId="0">
      <selection activeCell="A3" sqref="A2:XFD3"/>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168</v>
      </c>
      <c r="C2" s="41" t="s">
        <v>169</v>
      </c>
      <c r="D2" s="41"/>
      <c r="E2" s="41"/>
      <c r="F2" s="38"/>
      <c r="G2" s="38"/>
      <c r="H2" s="38"/>
      <c r="I2" s="38"/>
      <c r="J2" s="38"/>
      <c r="K2" s="38"/>
      <c r="L2" s="38"/>
      <c r="M2" s="38"/>
      <c r="N2" s="38"/>
      <c r="O2" s="38"/>
      <c r="P2" s="38"/>
      <c r="Q2" s="38"/>
      <c r="R2" s="38"/>
      <c r="S2" s="38"/>
    </row>
    <row r="3" spans="1:19" customFormat="1" ht="15" x14ac:dyDescent="0.25">
      <c r="A3" s="38"/>
      <c r="B3" s="30" t="s">
        <v>47</v>
      </c>
      <c r="C3" s="41" t="s">
        <v>170</v>
      </c>
      <c r="D3" s="41"/>
      <c r="E3" s="41"/>
      <c r="F3" s="38"/>
      <c r="G3" s="38"/>
      <c r="H3" s="38"/>
      <c r="I3" s="38"/>
      <c r="J3" s="38"/>
      <c r="K3" s="38"/>
      <c r="L3" s="38"/>
      <c r="M3" s="38"/>
      <c r="N3" s="38"/>
      <c r="O3" s="38"/>
      <c r="P3" s="38"/>
      <c r="Q3" s="38"/>
      <c r="R3" s="38"/>
      <c r="S3" s="38"/>
    </row>
    <row r="5" spans="1:19" ht="22.5" x14ac:dyDescent="0.3">
      <c r="B5" s="36" t="s">
        <v>171</v>
      </c>
      <c r="C5" s="36"/>
      <c r="D5" s="36"/>
      <c r="E5" s="36"/>
      <c r="F5" s="36"/>
      <c r="G5" s="36"/>
      <c r="H5" s="36"/>
      <c r="I5" s="36"/>
      <c r="J5" s="36"/>
      <c r="K5" s="36"/>
      <c r="L5" s="36"/>
      <c r="M5" s="36"/>
      <c r="N5" s="36"/>
      <c r="O5" s="36"/>
      <c r="P5" s="36"/>
      <c r="Q5" s="36"/>
      <c r="R5" s="36"/>
      <c r="S5" s="36"/>
    </row>
    <row r="7" spans="1:19" x14ac:dyDescent="0.2">
      <c r="B7" s="25" t="s">
        <v>5</v>
      </c>
      <c r="C7" s="24" t="s">
        <v>172</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173</v>
      </c>
    </row>
    <row r="15" spans="1:19" x14ac:dyDescent="0.2">
      <c r="C15" s="24" t="s">
        <v>111</v>
      </c>
    </row>
    <row r="16" spans="1:19" x14ac:dyDescent="0.2">
      <c r="C16" s="24" t="s">
        <v>174</v>
      </c>
    </row>
    <row r="19" spans="2:7" x14ac:dyDescent="0.2">
      <c r="B19" s="25" t="s">
        <v>16</v>
      </c>
      <c r="C19" s="24" t="s">
        <v>175</v>
      </c>
    </row>
    <row r="21" spans="2:7" x14ac:dyDescent="0.2">
      <c r="B21" s="25" t="s">
        <v>18</v>
      </c>
      <c r="C21" s="24" t="s">
        <v>176</v>
      </c>
    </row>
    <row r="25" spans="2:7" x14ac:dyDescent="0.2">
      <c r="B25" s="25" t="s">
        <v>21</v>
      </c>
      <c r="C25" s="24" t="s">
        <v>177</v>
      </c>
    </row>
    <row r="26" spans="2:7" x14ac:dyDescent="0.2">
      <c r="C26" s="24" t="s">
        <v>178</v>
      </c>
    </row>
    <row r="27" spans="2:7" ht="15" x14ac:dyDescent="0.25">
      <c r="C27" s="24" t="s">
        <v>179</v>
      </c>
      <c r="G27" s="28"/>
    </row>
    <row r="31" spans="2:7" x14ac:dyDescent="0.2">
      <c r="B31" s="25" t="s">
        <v>26</v>
      </c>
      <c r="C31" s="24" t="s">
        <v>180</v>
      </c>
    </row>
    <row r="35" spans="2:8" x14ac:dyDescent="0.2">
      <c r="B35" s="25" t="s">
        <v>30</v>
      </c>
      <c r="C35" s="26" t="s">
        <v>31</v>
      </c>
      <c r="D35" s="26" t="s">
        <v>32</v>
      </c>
      <c r="E35" s="26" t="s">
        <v>33</v>
      </c>
      <c r="F35" s="26" t="s">
        <v>34</v>
      </c>
      <c r="G35" s="26" t="s">
        <v>35</v>
      </c>
      <c r="H35" s="26" t="s">
        <v>36</v>
      </c>
    </row>
    <row r="36" spans="2:8" x14ac:dyDescent="0.2">
      <c r="C36" s="27">
        <f>'Meginmarkmið 3'!H84</f>
        <v>7.666666666666667</v>
      </c>
      <c r="D36" s="27">
        <f>'Meginmarkmið 3'!H85</f>
        <v>2.6666666666666665</v>
      </c>
      <c r="E36" s="27">
        <f>'Meginmarkmið 3'!H86</f>
        <v>4.666666666666667</v>
      </c>
      <c r="F36" s="27">
        <f>'Meginmarkmið 3'!H87</f>
        <v>9</v>
      </c>
      <c r="G36" s="27">
        <f>'Meginmarkmið 3'!H88</f>
        <v>5</v>
      </c>
      <c r="H36" s="27">
        <f>'Meginmarkmið 3'!H100</f>
        <v>9</v>
      </c>
    </row>
    <row r="45" spans="2:8" x14ac:dyDescent="0.2">
      <c r="B45" s="25" t="s">
        <v>43</v>
      </c>
    </row>
  </sheetData>
  <mergeCells count="2">
    <mergeCell ref="C2:E2"/>
    <mergeCell ref="C3:E3"/>
  </mergeCells>
  <pageMargins left="0.7" right="0.7" top="0.75" bottom="0.75" header="0.3" footer="0.3"/>
  <pageSetup paperSize="9"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7F472-BEB1-473B-982F-5A099BF90213}">
  <sheetPr>
    <tabColor rgb="FF92D050"/>
    <pageSetUpPr fitToPage="1"/>
  </sheetPr>
  <dimension ref="A2:S45"/>
  <sheetViews>
    <sheetView showGridLines="0" workbookViewId="0">
      <selection activeCell="A2" sqref="A2:XFD3"/>
    </sheetView>
    <sheetView showGridLines="0" workbookViewId="1">
      <selection activeCell="F34" sqref="F3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181</v>
      </c>
      <c r="C2" s="41" t="s">
        <v>182</v>
      </c>
      <c r="D2" s="41"/>
      <c r="E2" s="41"/>
      <c r="F2" s="38"/>
      <c r="G2" s="38"/>
      <c r="H2" s="38"/>
      <c r="I2" s="38"/>
      <c r="J2" s="38"/>
      <c r="K2" s="38"/>
      <c r="L2" s="38"/>
      <c r="M2" s="38"/>
      <c r="N2" s="38"/>
      <c r="O2" s="38"/>
      <c r="P2" s="38"/>
      <c r="Q2" s="38"/>
      <c r="R2" s="38"/>
      <c r="S2" s="38"/>
    </row>
    <row r="3" spans="1:19" customFormat="1" ht="15" x14ac:dyDescent="0.25">
      <c r="A3" s="38"/>
      <c r="B3" s="30" t="s">
        <v>47</v>
      </c>
      <c r="C3" s="41" t="s">
        <v>183</v>
      </c>
      <c r="D3" s="41"/>
      <c r="E3" s="41"/>
      <c r="F3" s="38"/>
      <c r="G3" s="38"/>
      <c r="H3" s="38"/>
      <c r="I3" s="38"/>
      <c r="J3" s="38"/>
      <c r="K3" s="38"/>
      <c r="L3" s="38"/>
      <c r="M3" s="38"/>
      <c r="N3" s="38"/>
      <c r="O3" s="38"/>
      <c r="P3" s="38"/>
      <c r="Q3" s="38"/>
      <c r="R3" s="38"/>
      <c r="S3" s="38"/>
    </row>
    <row r="5" spans="1:19" ht="22.5" x14ac:dyDescent="0.3">
      <c r="B5" s="36" t="s">
        <v>184</v>
      </c>
      <c r="C5" s="36"/>
      <c r="D5" s="36"/>
      <c r="E5" s="36"/>
      <c r="F5" s="36"/>
      <c r="G5" s="36"/>
      <c r="H5" s="36"/>
      <c r="I5" s="36"/>
      <c r="J5" s="36"/>
      <c r="K5" s="36"/>
      <c r="L5" s="36"/>
      <c r="M5" s="36"/>
      <c r="N5" s="36"/>
      <c r="O5" s="36"/>
      <c r="P5" s="36"/>
      <c r="Q5" s="36"/>
      <c r="R5" s="36"/>
      <c r="S5" s="36"/>
    </row>
    <row r="7" spans="1:19" x14ac:dyDescent="0.2">
      <c r="B7" s="25" t="s">
        <v>5</v>
      </c>
      <c r="C7" s="24" t="s">
        <v>141</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110</v>
      </c>
    </row>
    <row r="15" spans="1:19" x14ac:dyDescent="0.2">
      <c r="C15" s="24" t="s">
        <v>111</v>
      </c>
    </row>
    <row r="19" spans="2:7" x14ac:dyDescent="0.2">
      <c r="B19" s="25" t="s">
        <v>16</v>
      </c>
      <c r="C19" s="24" t="s">
        <v>175</v>
      </c>
    </row>
    <row r="21" spans="2:7" x14ac:dyDescent="0.2">
      <c r="B21" s="25" t="s">
        <v>18</v>
      </c>
      <c r="C21" s="24" t="s">
        <v>185</v>
      </c>
    </row>
    <row r="25" spans="2:7" x14ac:dyDescent="0.2">
      <c r="B25" s="25" t="s">
        <v>21</v>
      </c>
      <c r="C25" s="24" t="s">
        <v>186</v>
      </c>
    </row>
    <row r="26" spans="2:7" x14ac:dyDescent="0.2">
      <c r="C26" s="24" t="s">
        <v>187</v>
      </c>
    </row>
    <row r="27" spans="2:7" x14ac:dyDescent="0.2">
      <c r="C27" s="24" t="s">
        <v>188</v>
      </c>
    </row>
    <row r="28" spans="2:7" ht="15" x14ac:dyDescent="0.25">
      <c r="C28" s="24" t="s">
        <v>189</v>
      </c>
      <c r="G28" s="28"/>
    </row>
    <row r="29" spans="2:7" x14ac:dyDescent="0.2">
      <c r="C29" s="24" t="s">
        <v>190</v>
      </c>
    </row>
    <row r="31" spans="2:7" x14ac:dyDescent="0.2">
      <c r="B31" s="25" t="s">
        <v>26</v>
      </c>
      <c r="C31" s="24" t="s">
        <v>191</v>
      </c>
    </row>
    <row r="35" spans="2:8" x14ac:dyDescent="0.2">
      <c r="B35" s="25" t="s">
        <v>30</v>
      </c>
      <c r="C35" s="26" t="s">
        <v>31</v>
      </c>
      <c r="D35" s="26" t="s">
        <v>32</v>
      </c>
      <c r="E35" s="26" t="s">
        <v>33</v>
      </c>
      <c r="F35" s="26" t="s">
        <v>34</v>
      </c>
      <c r="G35" s="26" t="s">
        <v>35</v>
      </c>
      <c r="H35" s="26" t="s">
        <v>36</v>
      </c>
    </row>
    <row r="36" spans="2:8" x14ac:dyDescent="0.2">
      <c r="C36" s="27">
        <f>'Meginmarkmið 5'!H84</f>
        <v>8.3333333333333339</v>
      </c>
      <c r="D36" s="27">
        <f>'Meginmarkmið 5'!H85</f>
        <v>7</v>
      </c>
      <c r="E36" s="27">
        <f>'Meginmarkmið 5'!H86</f>
        <v>5.666666666666667</v>
      </c>
      <c r="F36" s="27">
        <f>'Meginmarkmið 5'!H87</f>
        <v>7</v>
      </c>
      <c r="G36" s="27">
        <f>'Meginmarkmið 5'!H88</f>
        <v>7.666666666666667</v>
      </c>
      <c r="H36" s="27">
        <f>'Meginmarkmið 5'!H100</f>
        <v>8.3333333333333339</v>
      </c>
    </row>
    <row r="38" spans="2:8" x14ac:dyDescent="0.2">
      <c r="C38" s="24" t="s">
        <v>192</v>
      </c>
    </row>
    <row r="39" spans="2:8" x14ac:dyDescent="0.2">
      <c r="C39" s="24" t="s">
        <v>193</v>
      </c>
    </row>
    <row r="45" spans="2:8" x14ac:dyDescent="0.2">
      <c r="B45" s="25" t="s">
        <v>43</v>
      </c>
    </row>
  </sheetData>
  <mergeCells count="2">
    <mergeCell ref="C2:E2"/>
    <mergeCell ref="C3:E3"/>
  </mergeCells>
  <pageMargins left="0.7" right="0.7" top="0.75" bottom="0.75"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AC6CC-30C7-481A-868B-4F466867373B}">
  <sheetPr>
    <pageSetUpPr fitToPage="1"/>
  </sheetPr>
  <dimension ref="A1:S45"/>
  <sheetViews>
    <sheetView showGridLines="0" topLeftCell="B1" workbookViewId="0">
      <selection activeCell="B2" sqref="A2:XFD3"/>
    </sheetView>
    <sheetView showGridLines="0" workbookViewId="1">
      <selection activeCell="I24" sqref="I24"/>
    </sheetView>
  </sheetViews>
  <sheetFormatPr defaultRowHeight="14.25" x14ac:dyDescent="0.2"/>
  <cols>
    <col min="1" max="1" width="9.140625" style="24"/>
    <col min="2" max="2" width="26.140625" style="24" customWidth="1"/>
    <col min="3" max="8" width="20.7109375" style="24" customWidth="1"/>
    <col min="9" max="16384" width="9.140625" style="24"/>
  </cols>
  <sheetData>
    <row r="1" spans="1:19" ht="15" customHeight="1" x14ac:dyDescent="0.2"/>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47</v>
      </c>
      <c r="C3" s="41" t="s">
        <v>48</v>
      </c>
      <c r="D3" s="41"/>
      <c r="E3" s="41"/>
      <c r="F3" s="38"/>
      <c r="G3" s="38"/>
      <c r="H3" s="38"/>
      <c r="I3" s="38"/>
      <c r="J3" s="38"/>
      <c r="K3" s="38"/>
      <c r="L3" s="38"/>
      <c r="M3" s="38"/>
      <c r="N3" s="38"/>
      <c r="O3" s="38"/>
      <c r="P3" s="38"/>
      <c r="Q3" s="38"/>
      <c r="R3" s="38"/>
      <c r="S3" s="38"/>
    </row>
    <row r="5" spans="1:19" ht="22.5" x14ac:dyDescent="0.3">
      <c r="B5" s="36" t="s">
        <v>194</v>
      </c>
      <c r="C5" s="36"/>
      <c r="D5" s="36"/>
      <c r="E5" s="36"/>
      <c r="F5" s="36"/>
      <c r="G5" s="36"/>
      <c r="H5" s="36"/>
      <c r="I5" s="36"/>
      <c r="J5" s="36"/>
      <c r="K5" s="36"/>
    </row>
    <row r="7" spans="1:19" x14ac:dyDescent="0.2">
      <c r="B7" s="25" t="s">
        <v>5</v>
      </c>
      <c r="C7" s="24" t="s">
        <v>195</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196</v>
      </c>
    </row>
    <row r="15" spans="1:19" x14ac:dyDescent="0.2">
      <c r="C15" s="24" t="s">
        <v>197</v>
      </c>
    </row>
    <row r="19" spans="2:7" x14ac:dyDescent="0.2">
      <c r="B19" s="25" t="s">
        <v>16</v>
      </c>
      <c r="C19" s="24" t="s">
        <v>175</v>
      </c>
    </row>
    <row r="21" spans="2:7" x14ac:dyDescent="0.2">
      <c r="B21" s="25" t="s">
        <v>18</v>
      </c>
      <c r="C21" s="24" t="s">
        <v>198</v>
      </c>
    </row>
    <row r="25" spans="2:7" x14ac:dyDescent="0.2">
      <c r="B25" s="25" t="s">
        <v>21</v>
      </c>
      <c r="C25" s="24" t="s">
        <v>199</v>
      </c>
    </row>
    <row r="26" spans="2:7" x14ac:dyDescent="0.2">
      <c r="C26" s="24" t="s">
        <v>200</v>
      </c>
    </row>
    <row r="27" spans="2:7" x14ac:dyDescent="0.2">
      <c r="C27" s="24" t="s">
        <v>201</v>
      </c>
    </row>
    <row r="28" spans="2:7" x14ac:dyDescent="0.2">
      <c r="C28" s="24" t="s">
        <v>202</v>
      </c>
    </row>
    <row r="31" spans="2:7" x14ac:dyDescent="0.2">
      <c r="B31" s="25" t="s">
        <v>26</v>
      </c>
      <c r="C31" s="43" t="s">
        <v>203</v>
      </c>
      <c r="D31" s="43"/>
      <c r="E31" s="43"/>
      <c r="F31" s="43"/>
      <c r="G31" s="43"/>
    </row>
    <row r="35" spans="2:8" x14ac:dyDescent="0.2">
      <c r="B35" s="25" t="s">
        <v>30</v>
      </c>
      <c r="C35" s="26" t="s">
        <v>31</v>
      </c>
      <c r="D35" s="26" t="s">
        <v>32</v>
      </c>
      <c r="E35" s="26" t="s">
        <v>33</v>
      </c>
      <c r="F35" s="26" t="s">
        <v>34</v>
      </c>
      <c r="G35" s="26" t="s">
        <v>35</v>
      </c>
      <c r="H35" s="26" t="s">
        <v>36</v>
      </c>
    </row>
    <row r="36" spans="2:8" x14ac:dyDescent="0.2">
      <c r="C36" s="27">
        <f>'Meginmarkmið 2'!H574</f>
        <v>8</v>
      </c>
      <c r="D36" s="27">
        <f>'Meginmarkmið 2'!H575</f>
        <v>5.5</v>
      </c>
      <c r="E36" s="27">
        <f>'Meginmarkmið 2'!H576</f>
        <v>4.5</v>
      </c>
      <c r="F36" s="27">
        <f>'Meginmarkmið 2'!H577</f>
        <v>8</v>
      </c>
      <c r="G36" s="27">
        <f>'Meginmarkmið 2'!H578</f>
        <v>5.5</v>
      </c>
      <c r="H36" s="27">
        <f>'Meginmarkmið 2'!H586</f>
        <v>8.5</v>
      </c>
    </row>
    <row r="38" spans="2:8" x14ac:dyDescent="0.2">
      <c r="C38" s="24" t="s">
        <v>204</v>
      </c>
    </row>
    <row r="45" spans="2:8" x14ac:dyDescent="0.2">
      <c r="B45" s="25" t="s">
        <v>43</v>
      </c>
      <c r="C45" s="24" t="s">
        <v>205</v>
      </c>
    </row>
  </sheetData>
  <mergeCells count="3">
    <mergeCell ref="C31:G31"/>
    <mergeCell ref="C2:E2"/>
    <mergeCell ref="C3:E3"/>
  </mergeCells>
  <pageMargins left="0.7" right="0.7" top="0.75" bottom="0.75" header="0.3" footer="0.3"/>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63AA7-F956-4672-82F5-9C7BAF16BB4A}">
  <sheetPr>
    <pageSetUpPr fitToPage="1"/>
  </sheetPr>
  <dimension ref="A2:S57"/>
  <sheetViews>
    <sheetView showGridLines="0" topLeftCell="A4" workbookViewId="0">
      <selection activeCell="A2" sqref="A2:XFD3"/>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2</v>
      </c>
      <c r="C3" s="41" t="s">
        <v>3</v>
      </c>
      <c r="D3" s="41"/>
      <c r="E3" s="41"/>
      <c r="F3" s="38"/>
      <c r="G3" s="38"/>
      <c r="H3" s="38"/>
      <c r="I3" s="38"/>
      <c r="J3" s="38"/>
      <c r="K3" s="38"/>
      <c r="L3" s="38"/>
      <c r="M3" s="38"/>
      <c r="N3" s="38"/>
      <c r="O3" s="38"/>
      <c r="P3" s="38"/>
      <c r="Q3" s="38"/>
      <c r="R3" s="38"/>
      <c r="S3" s="38"/>
    </row>
    <row r="4" spans="1:19" ht="15" x14ac:dyDescent="0.25">
      <c r="B4" s="23"/>
    </row>
    <row r="5" spans="1:19" ht="22.5" x14ac:dyDescent="0.3">
      <c r="B5" s="36" t="s">
        <v>206</v>
      </c>
      <c r="C5" s="36"/>
      <c r="D5" s="36"/>
      <c r="E5" s="36"/>
      <c r="F5" s="36"/>
      <c r="G5" s="36"/>
      <c r="H5" s="36"/>
      <c r="I5" s="36"/>
      <c r="J5" s="36"/>
      <c r="K5" s="36"/>
      <c r="L5" s="36"/>
      <c r="M5" s="36"/>
      <c r="N5" s="36"/>
      <c r="O5" s="36"/>
      <c r="P5" s="36"/>
      <c r="Q5" s="36"/>
      <c r="R5" s="36"/>
      <c r="S5" s="36"/>
    </row>
    <row r="7" spans="1:19" x14ac:dyDescent="0.2">
      <c r="B7" s="25" t="s">
        <v>5</v>
      </c>
      <c r="C7" s="24" t="s">
        <v>7</v>
      </c>
    </row>
    <row r="8" spans="1:19" x14ac:dyDescent="0.2">
      <c r="C8" s="24" t="s">
        <v>207</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110</v>
      </c>
    </row>
    <row r="15" spans="1:19" x14ac:dyDescent="0.2">
      <c r="C15" s="24" t="s">
        <v>111</v>
      </c>
    </row>
    <row r="16" spans="1:19" x14ac:dyDescent="0.2">
      <c r="C16" s="24" t="s">
        <v>69</v>
      </c>
    </row>
    <row r="19" spans="2:7" x14ac:dyDescent="0.2">
      <c r="B19" s="25" t="s">
        <v>16</v>
      </c>
      <c r="C19" s="24" t="s">
        <v>208</v>
      </c>
    </row>
    <row r="21" spans="2:7" x14ac:dyDescent="0.2">
      <c r="B21" s="25" t="s">
        <v>18</v>
      </c>
      <c r="C21" s="24" t="s">
        <v>209</v>
      </c>
    </row>
    <row r="25" spans="2:7" x14ac:dyDescent="0.2">
      <c r="B25" s="25" t="s">
        <v>21</v>
      </c>
      <c r="C25" s="24" t="s">
        <v>210</v>
      </c>
    </row>
    <row r="28" spans="2:7" ht="15" x14ac:dyDescent="0.25">
      <c r="G28" s="28"/>
    </row>
    <row r="31" spans="2:7" x14ac:dyDescent="0.2">
      <c r="B31" s="25" t="s">
        <v>26</v>
      </c>
      <c r="C31" s="24" t="s">
        <v>211</v>
      </c>
    </row>
    <row r="35" spans="2:8" x14ac:dyDescent="0.2">
      <c r="B35" s="25" t="s">
        <v>30</v>
      </c>
      <c r="C35" s="26" t="s">
        <v>31</v>
      </c>
      <c r="D35" s="26" t="s">
        <v>32</v>
      </c>
      <c r="E35" s="26" t="s">
        <v>33</v>
      </c>
      <c r="F35" s="26" t="s">
        <v>34</v>
      </c>
      <c r="G35" s="26" t="s">
        <v>35</v>
      </c>
      <c r="H35" s="26" t="s">
        <v>36</v>
      </c>
    </row>
    <row r="36" spans="2:8" x14ac:dyDescent="0.2">
      <c r="C36" s="27">
        <f>'Meginmarkmið 2'!H107</f>
        <v>8.6666666666666661</v>
      </c>
      <c r="D36" s="27">
        <f>'Meginmarkmið 2'!H108</f>
        <v>6.666666666666667</v>
      </c>
      <c r="E36" s="27">
        <f>'Meginmarkmið 2'!H109</f>
        <v>7.333333333333333</v>
      </c>
      <c r="F36" s="27">
        <f>'Meginmarkmið 2'!H110</f>
        <v>8.3333333333333339</v>
      </c>
      <c r="G36" s="27">
        <f>'Meginmarkmið 2'!H111</f>
        <v>4.5</v>
      </c>
      <c r="H36" s="27">
        <f>'Meginmarkmið 2'!H123</f>
        <v>7.666666666666667</v>
      </c>
    </row>
    <row r="38" spans="2:8" x14ac:dyDescent="0.2">
      <c r="C38" s="24" t="s">
        <v>212</v>
      </c>
    </row>
    <row r="39" spans="2:8" x14ac:dyDescent="0.2">
      <c r="C39" s="24" t="s">
        <v>213</v>
      </c>
    </row>
    <row r="44" spans="2:8" x14ac:dyDescent="0.2">
      <c r="B44" s="25" t="s">
        <v>43</v>
      </c>
      <c r="C44" s="24" t="s">
        <v>214</v>
      </c>
    </row>
    <row r="45" spans="2:8" x14ac:dyDescent="0.2">
      <c r="C45" s="24" t="s">
        <v>215</v>
      </c>
    </row>
    <row r="46" spans="2:8" x14ac:dyDescent="0.2">
      <c r="C46" s="24" t="s">
        <v>216</v>
      </c>
    </row>
    <row r="47" spans="2:8" x14ac:dyDescent="0.2">
      <c r="C47" s="24" t="s">
        <v>217</v>
      </c>
    </row>
    <row r="48" spans="2:8" x14ac:dyDescent="0.2">
      <c r="C48" s="24" t="s">
        <v>218</v>
      </c>
    </row>
    <row r="49" spans="3:3" x14ac:dyDescent="0.2">
      <c r="C49" s="24" t="s">
        <v>122</v>
      </c>
    </row>
    <row r="50" spans="3:3" x14ac:dyDescent="0.2">
      <c r="C50" s="24" t="s">
        <v>45</v>
      </c>
    </row>
    <row r="51" spans="3:3" x14ac:dyDescent="0.2">
      <c r="C51" s="24" t="s">
        <v>44</v>
      </c>
    </row>
    <row r="52" spans="3:3" x14ac:dyDescent="0.2">
      <c r="C52" s="24" t="s">
        <v>139</v>
      </c>
    </row>
    <row r="53" spans="3:3" x14ac:dyDescent="0.2">
      <c r="C53" s="24" t="s">
        <v>219</v>
      </c>
    </row>
    <row r="54" spans="3:3" x14ac:dyDescent="0.2">
      <c r="C54" s="24" t="s">
        <v>220</v>
      </c>
    </row>
    <row r="55" spans="3:3" x14ac:dyDescent="0.2">
      <c r="C55" s="24" t="s">
        <v>221</v>
      </c>
    </row>
    <row r="56" spans="3:3" x14ac:dyDescent="0.2">
      <c r="C56" s="24" t="s">
        <v>222</v>
      </c>
    </row>
    <row r="57" spans="3:3" x14ac:dyDescent="0.2">
      <c r="C57" s="24" t="s">
        <v>223</v>
      </c>
    </row>
  </sheetData>
  <mergeCells count="2">
    <mergeCell ref="C2:E2"/>
    <mergeCell ref="C3:E3"/>
  </mergeCells>
  <pageMargins left="0.7" right="0.7" top="0.75" bottom="0.75" header="0.3" footer="0.3"/>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14B33-2A31-47ED-A990-A63375C90508}">
  <sheetPr>
    <pageSetUpPr fitToPage="1"/>
  </sheetPr>
  <dimension ref="A2:S57"/>
  <sheetViews>
    <sheetView showGridLines="0" workbookViewId="0">
      <selection activeCell="A2" sqref="A2:XFD3"/>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2</v>
      </c>
      <c r="C3" s="41" t="s">
        <v>3</v>
      </c>
      <c r="D3" s="41"/>
      <c r="E3" s="41"/>
      <c r="F3" s="38"/>
      <c r="G3" s="38"/>
      <c r="H3" s="38"/>
      <c r="I3" s="38"/>
      <c r="J3" s="38"/>
      <c r="K3" s="38"/>
      <c r="L3" s="38"/>
      <c r="M3" s="38"/>
      <c r="N3" s="38"/>
      <c r="O3" s="38"/>
      <c r="P3" s="38"/>
      <c r="Q3" s="38"/>
      <c r="R3" s="38"/>
      <c r="S3" s="38"/>
    </row>
    <row r="5" spans="1:19" ht="22.5" x14ac:dyDescent="0.3">
      <c r="B5" s="36" t="s">
        <v>224</v>
      </c>
      <c r="C5" s="36"/>
      <c r="D5" s="36"/>
      <c r="E5" s="36"/>
      <c r="F5" s="36"/>
      <c r="G5" s="36"/>
      <c r="H5" s="36"/>
      <c r="I5" s="36"/>
      <c r="J5" s="36"/>
      <c r="K5" s="36"/>
      <c r="L5" s="36"/>
      <c r="M5" s="36"/>
      <c r="N5" s="36"/>
      <c r="O5" s="36"/>
      <c r="P5" s="36"/>
      <c r="Q5" s="36"/>
      <c r="R5" s="36"/>
      <c r="S5" s="36"/>
    </row>
    <row r="7" spans="1:19" x14ac:dyDescent="0.2">
      <c r="B7" s="25" t="s">
        <v>5</v>
      </c>
      <c r="C7" s="24" t="s">
        <v>225</v>
      </c>
    </row>
    <row r="8" spans="1:19" x14ac:dyDescent="0.2">
      <c r="C8" s="24" t="s">
        <v>207</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110</v>
      </c>
    </row>
    <row r="15" spans="1:19" x14ac:dyDescent="0.2">
      <c r="C15" s="24" t="s">
        <v>111</v>
      </c>
    </row>
    <row r="16" spans="1:19" x14ac:dyDescent="0.2">
      <c r="C16" s="24" t="s">
        <v>69</v>
      </c>
    </row>
    <row r="19" spans="2:7" x14ac:dyDescent="0.2">
      <c r="B19" s="25" t="s">
        <v>16</v>
      </c>
      <c r="C19" s="24" t="s">
        <v>226</v>
      </c>
    </row>
    <row r="21" spans="2:7" x14ac:dyDescent="0.2">
      <c r="B21" s="25" t="s">
        <v>18</v>
      </c>
      <c r="C21" s="24" t="s">
        <v>209</v>
      </c>
    </row>
    <row r="25" spans="2:7" x14ac:dyDescent="0.2">
      <c r="B25" s="25" t="s">
        <v>21</v>
      </c>
      <c r="C25" s="24" t="s">
        <v>227</v>
      </c>
    </row>
    <row r="26" spans="2:7" x14ac:dyDescent="0.2">
      <c r="C26" s="24" t="s">
        <v>228</v>
      </c>
    </row>
    <row r="27" spans="2:7" x14ac:dyDescent="0.2">
      <c r="C27" s="24" t="s">
        <v>229</v>
      </c>
    </row>
    <row r="28" spans="2:7" ht="15" x14ac:dyDescent="0.25">
      <c r="C28" s="24" t="s">
        <v>230</v>
      </c>
      <c r="G28" s="28"/>
    </row>
    <row r="31" spans="2:7" x14ac:dyDescent="0.2">
      <c r="B31" s="25" t="s">
        <v>26</v>
      </c>
      <c r="C31" s="24" t="s">
        <v>211</v>
      </c>
    </row>
    <row r="35" spans="2:8" x14ac:dyDescent="0.2">
      <c r="B35" s="25" t="s">
        <v>30</v>
      </c>
      <c r="C35" s="26" t="s">
        <v>31</v>
      </c>
      <c r="D35" s="26" t="s">
        <v>32</v>
      </c>
      <c r="E35" s="26" t="s">
        <v>33</v>
      </c>
      <c r="F35" s="26" t="s">
        <v>34</v>
      </c>
      <c r="G35" s="26" t="s">
        <v>35</v>
      </c>
      <c r="H35" s="26" t="s">
        <v>36</v>
      </c>
    </row>
    <row r="36" spans="2:8" x14ac:dyDescent="0.2">
      <c r="C36" s="27">
        <f>'Meginmarkmið 2'!H329</f>
        <v>7.333333333333333</v>
      </c>
      <c r="D36" s="27">
        <f>'Meginmarkmið 2'!H330</f>
        <v>4.666666666666667</v>
      </c>
      <c r="E36" s="27">
        <f>'Meginmarkmið 2'!H331</f>
        <v>5</v>
      </c>
      <c r="F36" s="27">
        <f>'Meginmarkmið 2'!H332</f>
        <v>7</v>
      </c>
      <c r="G36" s="27">
        <f>'Meginmarkmið 2'!H333</f>
        <v>5</v>
      </c>
      <c r="H36" s="27">
        <f>'Meginmarkmið 2'!H345</f>
        <v>9</v>
      </c>
    </row>
    <row r="38" spans="2:8" x14ac:dyDescent="0.2">
      <c r="C38" s="24" t="s">
        <v>231</v>
      </c>
    </row>
    <row r="39" spans="2:8" x14ac:dyDescent="0.2">
      <c r="C39" s="24" t="s">
        <v>232</v>
      </c>
    </row>
    <row r="44" spans="2:8" x14ac:dyDescent="0.2">
      <c r="B44" s="25" t="s">
        <v>43</v>
      </c>
      <c r="C44" s="24" t="s">
        <v>233</v>
      </c>
    </row>
    <row r="45" spans="2:8" x14ac:dyDescent="0.2">
      <c r="C45" s="24" t="s">
        <v>215</v>
      </c>
    </row>
    <row r="46" spans="2:8" x14ac:dyDescent="0.2">
      <c r="C46" s="24" t="s">
        <v>216</v>
      </c>
    </row>
    <row r="47" spans="2:8" x14ac:dyDescent="0.2">
      <c r="C47" s="24" t="s">
        <v>217</v>
      </c>
    </row>
    <row r="48" spans="2:8" x14ac:dyDescent="0.2">
      <c r="C48" s="24" t="s">
        <v>218</v>
      </c>
    </row>
    <row r="49" spans="3:3" x14ac:dyDescent="0.2">
      <c r="C49" s="24" t="s">
        <v>122</v>
      </c>
    </row>
    <row r="50" spans="3:3" x14ac:dyDescent="0.2">
      <c r="C50" s="24" t="s">
        <v>45</v>
      </c>
    </row>
    <row r="51" spans="3:3" x14ac:dyDescent="0.2">
      <c r="C51" s="24" t="s">
        <v>44</v>
      </c>
    </row>
    <row r="52" spans="3:3" x14ac:dyDescent="0.2">
      <c r="C52" s="24" t="s">
        <v>139</v>
      </c>
    </row>
    <row r="53" spans="3:3" x14ac:dyDescent="0.2">
      <c r="C53" s="24" t="s">
        <v>219</v>
      </c>
    </row>
    <row r="54" spans="3:3" x14ac:dyDescent="0.2">
      <c r="C54" s="24" t="s">
        <v>220</v>
      </c>
    </row>
    <row r="55" spans="3:3" x14ac:dyDescent="0.2">
      <c r="C55" s="24" t="s">
        <v>221</v>
      </c>
    </row>
    <row r="56" spans="3:3" x14ac:dyDescent="0.2">
      <c r="C56" s="24" t="s">
        <v>222</v>
      </c>
    </row>
    <row r="57" spans="3:3" x14ac:dyDescent="0.2">
      <c r="C57" s="24" t="s">
        <v>223</v>
      </c>
    </row>
  </sheetData>
  <mergeCells count="2">
    <mergeCell ref="C2:E2"/>
    <mergeCell ref="C3:E3"/>
  </mergeCells>
  <pageMargins left="0.7" right="0.7" top="0.75" bottom="0.75" header="0.3" footer="0.3"/>
  <pageSetup paperSize="9" scale="6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08647-0B99-4CCC-93F6-3FA25871F484}">
  <sheetPr>
    <pageSetUpPr fitToPage="1"/>
  </sheetPr>
  <dimension ref="A2:S45"/>
  <sheetViews>
    <sheetView showGridLines="0" workbookViewId="0">
      <selection activeCell="H15" sqref="H15"/>
    </sheetView>
    <sheetView showGridLines="0" workbookViewId="1">
      <selection activeCell="I24" sqref="I24"/>
    </sheetView>
  </sheetViews>
  <sheetFormatPr defaultRowHeight="14.25" x14ac:dyDescent="0.2"/>
  <cols>
    <col min="1" max="1" width="9.140625" style="24"/>
    <col min="2" max="2" width="26.140625" style="24" customWidth="1"/>
    <col min="3" max="8" width="20.7109375" style="24" customWidth="1"/>
    <col min="9" max="16384" width="9.140625" style="24"/>
  </cols>
  <sheetData>
    <row r="2" spans="1:19" customFormat="1" ht="15" x14ac:dyDescent="0.25">
      <c r="A2" s="38"/>
      <c r="B2" s="30" t="s">
        <v>84</v>
      </c>
      <c r="C2" s="41" t="s">
        <v>85</v>
      </c>
      <c r="D2" s="41"/>
      <c r="E2" s="41"/>
      <c r="F2" s="38"/>
      <c r="G2" s="38"/>
      <c r="H2" s="38"/>
      <c r="I2" s="38"/>
      <c r="J2" s="38"/>
      <c r="K2" s="38"/>
      <c r="L2" s="38"/>
      <c r="M2" s="38"/>
      <c r="N2" s="38"/>
      <c r="O2" s="38"/>
      <c r="P2" s="38"/>
      <c r="Q2" s="38"/>
      <c r="R2" s="38"/>
      <c r="S2" s="38"/>
    </row>
    <row r="3" spans="1:19" customFormat="1" ht="15" x14ac:dyDescent="0.25">
      <c r="A3" s="38"/>
      <c r="B3" s="30" t="s">
        <v>2</v>
      </c>
      <c r="C3" s="41" t="s">
        <v>234</v>
      </c>
      <c r="D3" s="41"/>
      <c r="E3" s="41"/>
      <c r="F3" s="38"/>
      <c r="G3" s="38"/>
      <c r="H3" s="38"/>
      <c r="I3" s="38"/>
      <c r="J3" s="38"/>
      <c r="K3" s="38"/>
      <c r="L3" s="38"/>
      <c r="M3" s="38"/>
      <c r="N3" s="38"/>
      <c r="O3" s="38"/>
      <c r="P3" s="38"/>
      <c r="Q3" s="38"/>
      <c r="R3" s="38"/>
      <c r="S3" s="38"/>
    </row>
    <row r="4" spans="1:19" ht="12.75" customHeight="1" x14ac:dyDescent="0.2"/>
    <row r="5" spans="1:19" ht="22.5" x14ac:dyDescent="0.3">
      <c r="B5" s="36" t="s">
        <v>235</v>
      </c>
      <c r="C5" s="36"/>
      <c r="D5" s="36"/>
      <c r="E5" s="36"/>
      <c r="F5" s="36"/>
      <c r="G5" s="36"/>
      <c r="H5" s="36"/>
      <c r="I5" s="36"/>
      <c r="J5" s="36"/>
      <c r="K5" s="36"/>
    </row>
    <row r="7" spans="1:19" x14ac:dyDescent="0.2">
      <c r="B7" s="25" t="s">
        <v>5</v>
      </c>
      <c r="C7" s="24" t="s">
        <v>236</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196</v>
      </c>
    </row>
    <row r="19" spans="2:7" x14ac:dyDescent="0.2">
      <c r="B19" s="25" t="s">
        <v>16</v>
      </c>
      <c r="C19" s="24" t="s">
        <v>237</v>
      </c>
    </row>
    <row r="21" spans="2:7" x14ac:dyDescent="0.2">
      <c r="B21" s="25" t="s">
        <v>18</v>
      </c>
      <c r="C21" s="24" t="s">
        <v>238</v>
      </c>
    </row>
    <row r="25" spans="2:7" x14ac:dyDescent="0.2">
      <c r="B25" s="25" t="s">
        <v>21</v>
      </c>
      <c r="C25" s="24" t="s">
        <v>239</v>
      </c>
    </row>
    <row r="26" spans="2:7" x14ac:dyDescent="0.2">
      <c r="C26" s="24" t="s">
        <v>240</v>
      </c>
    </row>
    <row r="27" spans="2:7" x14ac:dyDescent="0.2">
      <c r="C27" s="24" t="s">
        <v>241</v>
      </c>
    </row>
    <row r="31" spans="2:7" x14ac:dyDescent="0.2">
      <c r="B31" s="25" t="s">
        <v>26</v>
      </c>
      <c r="C31" s="43" t="s">
        <v>242</v>
      </c>
      <c r="D31" s="43"/>
      <c r="E31" s="43"/>
      <c r="F31" s="43"/>
      <c r="G31" s="43"/>
    </row>
    <row r="32" spans="2:7" x14ac:dyDescent="0.2">
      <c r="C32" s="24" t="s">
        <v>243</v>
      </c>
    </row>
    <row r="35" spans="2:8" x14ac:dyDescent="0.2">
      <c r="B35" s="25" t="s">
        <v>30</v>
      </c>
      <c r="C35" s="26" t="s">
        <v>31</v>
      </c>
      <c r="D35" s="26" t="s">
        <v>32</v>
      </c>
      <c r="E35" s="26" t="s">
        <v>33</v>
      </c>
      <c r="F35" s="26" t="s">
        <v>34</v>
      </c>
      <c r="G35" s="26" t="s">
        <v>35</v>
      </c>
      <c r="H35" s="26" t="s">
        <v>36</v>
      </c>
    </row>
    <row r="36" spans="2:8" x14ac:dyDescent="0.2">
      <c r="C36" s="27">
        <f>'Meginmarkmið 1'!H80</f>
        <v>7.666666666666667</v>
      </c>
      <c r="D36" s="27">
        <f>'Meginmarkmið 1'!H81</f>
        <v>4</v>
      </c>
      <c r="E36" s="27">
        <f>'Meginmarkmið 1'!H82</f>
        <v>5</v>
      </c>
      <c r="F36" s="27">
        <f>'Meginmarkmið 1'!H83</f>
        <v>7.333333333333333</v>
      </c>
      <c r="G36" s="27">
        <f>'Meginmarkmið 1'!H84</f>
        <v>4</v>
      </c>
      <c r="H36" s="27">
        <f>'Meginmarkmið 1'!H96</f>
        <v>8.3333333333333339</v>
      </c>
    </row>
    <row r="38" spans="2:8" x14ac:dyDescent="0.2">
      <c r="C38" s="24" t="s">
        <v>244</v>
      </c>
    </row>
    <row r="45" spans="2:8" x14ac:dyDescent="0.2">
      <c r="B45" s="25" t="s">
        <v>43</v>
      </c>
    </row>
  </sheetData>
  <mergeCells count="3">
    <mergeCell ref="C31:G31"/>
    <mergeCell ref="C2:E2"/>
    <mergeCell ref="C3:E3"/>
  </mergeCells>
  <pageMargins left="0.7" right="0.7" top="0.75" bottom="0.75" header="0.3" footer="0.3"/>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E550E-2E45-4BC5-AC29-7557AC4FCC87}">
  <sheetPr>
    <pageSetUpPr fitToPage="1"/>
  </sheetPr>
  <dimension ref="A2:S57"/>
  <sheetViews>
    <sheetView showGridLines="0" workbookViewId="0">
      <selection activeCell="A3" sqref="A2:XFD3"/>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2</v>
      </c>
      <c r="C3" s="41" t="s">
        <v>245</v>
      </c>
      <c r="D3" s="41"/>
      <c r="E3" s="41"/>
      <c r="F3" s="38"/>
      <c r="G3" s="38"/>
      <c r="H3" s="38"/>
      <c r="I3" s="38"/>
      <c r="J3" s="38"/>
      <c r="K3" s="38"/>
      <c r="L3" s="38"/>
      <c r="M3" s="38"/>
      <c r="N3" s="38"/>
      <c r="O3" s="38"/>
      <c r="P3" s="38"/>
      <c r="Q3" s="38"/>
      <c r="R3" s="38"/>
      <c r="S3" s="38"/>
    </row>
    <row r="5" spans="1:19" ht="22.5" x14ac:dyDescent="0.3">
      <c r="B5" s="36" t="s">
        <v>246</v>
      </c>
      <c r="C5" s="36"/>
      <c r="D5" s="36"/>
      <c r="E5" s="36"/>
      <c r="F5" s="36"/>
      <c r="G5" s="36"/>
      <c r="H5" s="36"/>
      <c r="I5" s="36"/>
      <c r="J5" s="36"/>
      <c r="K5" s="36"/>
      <c r="L5" s="36"/>
      <c r="M5" s="36"/>
      <c r="N5" s="36"/>
      <c r="O5" s="36"/>
      <c r="P5" s="36"/>
      <c r="Q5" s="36"/>
      <c r="R5" s="36"/>
      <c r="S5" s="36"/>
    </row>
    <row r="7" spans="1:19" x14ac:dyDescent="0.2">
      <c r="B7" s="25" t="s">
        <v>5</v>
      </c>
      <c r="C7" s="24" t="s">
        <v>6</v>
      </c>
    </row>
    <row r="8" spans="1:19" x14ac:dyDescent="0.2">
      <c r="C8" s="24" t="s">
        <v>207</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110</v>
      </c>
    </row>
    <row r="15" spans="1:19" x14ac:dyDescent="0.2">
      <c r="C15" s="24" t="s">
        <v>111</v>
      </c>
    </row>
    <row r="16" spans="1:19" x14ac:dyDescent="0.2">
      <c r="C16" s="24" t="s">
        <v>69</v>
      </c>
    </row>
    <row r="19" spans="2:7" x14ac:dyDescent="0.2">
      <c r="B19" s="25" t="s">
        <v>16</v>
      </c>
      <c r="C19" s="24" t="s">
        <v>247</v>
      </c>
    </row>
    <row r="21" spans="2:7" x14ac:dyDescent="0.2">
      <c r="B21" s="25" t="s">
        <v>18</v>
      </c>
      <c r="C21" s="24" t="s">
        <v>209</v>
      </c>
    </row>
    <row r="25" spans="2:7" x14ac:dyDescent="0.2">
      <c r="B25" s="25" t="s">
        <v>21</v>
      </c>
      <c r="C25" s="24" t="s">
        <v>248</v>
      </c>
    </row>
    <row r="26" spans="2:7" x14ac:dyDescent="0.2">
      <c r="C26" s="24" t="s">
        <v>249</v>
      </c>
    </row>
    <row r="27" spans="2:7" x14ac:dyDescent="0.2">
      <c r="C27" s="24" t="s">
        <v>250</v>
      </c>
    </row>
    <row r="28" spans="2:7" ht="15" x14ac:dyDescent="0.25">
      <c r="C28" s="24" t="s">
        <v>230</v>
      </c>
      <c r="G28" s="28"/>
    </row>
    <row r="31" spans="2:7" x14ac:dyDescent="0.2">
      <c r="B31" s="25" t="s">
        <v>26</v>
      </c>
      <c r="C31" s="24" t="s">
        <v>211</v>
      </c>
    </row>
    <row r="35" spans="2:8" x14ac:dyDescent="0.2">
      <c r="B35" s="25" t="s">
        <v>30</v>
      </c>
      <c r="C35" s="26" t="s">
        <v>31</v>
      </c>
      <c r="D35" s="26" t="s">
        <v>32</v>
      </c>
      <c r="E35" s="26" t="s">
        <v>33</v>
      </c>
      <c r="F35" s="26" t="s">
        <v>34</v>
      </c>
      <c r="G35" s="26" t="s">
        <v>35</v>
      </c>
      <c r="H35" s="26" t="s">
        <v>36</v>
      </c>
    </row>
    <row r="36" spans="2:8" x14ac:dyDescent="0.2">
      <c r="C36" s="27">
        <f>'Meginmarkmið 2'!H307</f>
        <v>8.3333333333333339</v>
      </c>
      <c r="D36" s="27">
        <f>'Meginmarkmið 2'!H308</f>
        <v>5.333333333333333</v>
      </c>
      <c r="E36" s="27">
        <f>'Meginmarkmið 2'!H309</f>
        <v>5</v>
      </c>
      <c r="F36" s="27">
        <f>'Meginmarkmið 2'!H310</f>
        <v>7</v>
      </c>
      <c r="G36" s="27">
        <f>'Meginmarkmið 2'!H311</f>
        <v>6.333333333333333</v>
      </c>
      <c r="H36" s="27">
        <f>'Meginmarkmið 2'!H323</f>
        <v>7.666666666666667</v>
      </c>
    </row>
    <row r="38" spans="2:8" x14ac:dyDescent="0.2">
      <c r="C38" s="24" t="s">
        <v>251</v>
      </c>
    </row>
    <row r="39" spans="2:8" x14ac:dyDescent="0.2">
      <c r="C39" s="24" t="s">
        <v>232</v>
      </c>
    </row>
    <row r="44" spans="2:8" x14ac:dyDescent="0.2">
      <c r="B44" s="25" t="s">
        <v>43</v>
      </c>
      <c r="C44" s="24" t="s">
        <v>233</v>
      </c>
    </row>
    <row r="45" spans="2:8" x14ac:dyDescent="0.2">
      <c r="C45" s="24" t="s">
        <v>215</v>
      </c>
    </row>
    <row r="46" spans="2:8" x14ac:dyDescent="0.2">
      <c r="C46" s="24" t="s">
        <v>216</v>
      </c>
    </row>
    <row r="47" spans="2:8" x14ac:dyDescent="0.2">
      <c r="C47" s="24" t="s">
        <v>217</v>
      </c>
    </row>
    <row r="48" spans="2:8" x14ac:dyDescent="0.2">
      <c r="C48" s="24" t="s">
        <v>218</v>
      </c>
    </row>
    <row r="49" spans="3:3" x14ac:dyDescent="0.2">
      <c r="C49" s="24" t="s">
        <v>122</v>
      </c>
    </row>
    <row r="50" spans="3:3" x14ac:dyDescent="0.2">
      <c r="C50" s="24" t="s">
        <v>45</v>
      </c>
    </row>
    <row r="51" spans="3:3" x14ac:dyDescent="0.2">
      <c r="C51" s="24" t="s">
        <v>44</v>
      </c>
    </row>
    <row r="52" spans="3:3" x14ac:dyDescent="0.2">
      <c r="C52" s="24" t="s">
        <v>139</v>
      </c>
    </row>
    <row r="53" spans="3:3" x14ac:dyDescent="0.2">
      <c r="C53" s="24" t="s">
        <v>219</v>
      </c>
    </row>
    <row r="54" spans="3:3" x14ac:dyDescent="0.2">
      <c r="C54" s="24" t="s">
        <v>220</v>
      </c>
    </row>
    <row r="55" spans="3:3" x14ac:dyDescent="0.2">
      <c r="C55" s="24" t="s">
        <v>221</v>
      </c>
    </row>
    <row r="56" spans="3:3" x14ac:dyDescent="0.2">
      <c r="C56" s="24" t="s">
        <v>222</v>
      </c>
    </row>
    <row r="57" spans="3:3" x14ac:dyDescent="0.2">
      <c r="C57" s="24" t="s">
        <v>223</v>
      </c>
    </row>
  </sheetData>
  <mergeCells count="2">
    <mergeCell ref="C2:E2"/>
    <mergeCell ref="C3:E3"/>
  </mergeCells>
  <pageMargins left="0.7" right="0.7" top="0.75" bottom="0.75"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8C5D8-70DD-4C6C-98A2-1CA33C2F3566}">
  <sheetPr>
    <pageSetUpPr fitToPage="1"/>
  </sheetPr>
  <dimension ref="A2:S46"/>
  <sheetViews>
    <sheetView showGridLines="0" topLeftCell="B1" workbookViewId="0">
      <selection activeCell="B3" sqref="A2:XFD3"/>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84</v>
      </c>
      <c r="C2" s="41" t="s">
        <v>85</v>
      </c>
      <c r="D2" s="41"/>
      <c r="E2" s="41"/>
      <c r="F2" s="38"/>
      <c r="G2" s="38"/>
      <c r="H2" s="38"/>
      <c r="I2" s="38"/>
      <c r="J2" s="38"/>
      <c r="K2" s="38"/>
      <c r="L2" s="38"/>
      <c r="M2" s="38"/>
      <c r="N2" s="38"/>
      <c r="O2" s="38"/>
      <c r="P2" s="38"/>
      <c r="Q2" s="38"/>
      <c r="R2" s="38"/>
      <c r="S2" s="38"/>
    </row>
    <row r="3" spans="1:19" customFormat="1" ht="15" x14ac:dyDescent="0.25">
      <c r="A3" s="38"/>
      <c r="B3" s="30" t="s">
        <v>2</v>
      </c>
      <c r="C3" s="41" t="s">
        <v>234</v>
      </c>
      <c r="D3" s="41"/>
      <c r="E3" s="41"/>
      <c r="F3" s="38"/>
      <c r="G3" s="38"/>
      <c r="H3" s="38"/>
      <c r="I3" s="38"/>
      <c r="J3" s="38"/>
      <c r="K3" s="38"/>
      <c r="L3" s="38"/>
      <c r="M3" s="38"/>
      <c r="N3" s="38"/>
      <c r="O3" s="38"/>
      <c r="P3" s="38"/>
      <c r="Q3" s="38"/>
      <c r="R3" s="38"/>
      <c r="S3" s="38"/>
    </row>
    <row r="5" spans="1:19" ht="22.5" x14ac:dyDescent="0.3">
      <c r="B5" s="36" t="s">
        <v>252</v>
      </c>
      <c r="C5" s="36"/>
      <c r="D5" s="36"/>
      <c r="E5" s="36"/>
      <c r="F5" s="36"/>
      <c r="G5" s="36"/>
      <c r="H5" s="36"/>
      <c r="I5" s="36"/>
      <c r="J5" s="36"/>
      <c r="K5" s="36"/>
      <c r="L5" s="36"/>
      <c r="M5" s="36"/>
      <c r="N5" s="36"/>
      <c r="O5" s="36"/>
      <c r="P5" s="36"/>
      <c r="Q5" s="36"/>
      <c r="R5" s="36"/>
      <c r="S5" s="36"/>
    </row>
    <row r="7" spans="1:19" x14ac:dyDescent="0.2">
      <c r="B7" s="25" t="s">
        <v>5</v>
      </c>
      <c r="C7" s="24" t="s">
        <v>207</v>
      </c>
    </row>
    <row r="8" spans="1:19" x14ac:dyDescent="0.2">
      <c r="C8" s="24" t="s">
        <v>253</v>
      </c>
    </row>
    <row r="10" spans="1:19" x14ac:dyDescent="0.2">
      <c r="B10" s="25" t="s">
        <v>8</v>
      </c>
      <c r="C10" s="24" t="s">
        <v>254</v>
      </c>
    </row>
    <row r="11" spans="1:19" x14ac:dyDescent="0.2">
      <c r="B11" s="25" t="s">
        <v>10</v>
      </c>
      <c r="C11" s="24" t="s">
        <v>9</v>
      </c>
    </row>
    <row r="13" spans="1:19" x14ac:dyDescent="0.2">
      <c r="B13" s="25" t="s">
        <v>11</v>
      </c>
      <c r="C13" s="24" t="s">
        <v>12</v>
      </c>
    </row>
    <row r="14" spans="1:19" x14ac:dyDescent="0.2">
      <c r="C14" s="24" t="s">
        <v>111</v>
      </c>
    </row>
    <row r="19" spans="2:7" x14ac:dyDescent="0.2">
      <c r="B19" s="25" t="s">
        <v>16</v>
      </c>
      <c r="C19" s="24" t="s">
        <v>255</v>
      </c>
    </row>
    <row r="21" spans="2:7" x14ac:dyDescent="0.2">
      <c r="B21" s="25" t="s">
        <v>18</v>
      </c>
      <c r="C21" s="24" t="s">
        <v>256</v>
      </c>
    </row>
    <row r="22" spans="2:7" x14ac:dyDescent="0.2">
      <c r="C22" s="24" t="s">
        <v>257</v>
      </c>
    </row>
    <row r="25" spans="2:7" x14ac:dyDescent="0.2">
      <c r="B25" s="25" t="s">
        <v>21</v>
      </c>
      <c r="C25" s="24" t="s">
        <v>258</v>
      </c>
    </row>
    <row r="26" spans="2:7" x14ac:dyDescent="0.2">
      <c r="C26" s="24" t="s">
        <v>259</v>
      </c>
    </row>
    <row r="27" spans="2:7" x14ac:dyDescent="0.2">
      <c r="C27" s="24" t="s">
        <v>260</v>
      </c>
    </row>
    <row r="28" spans="2:7" ht="15" x14ac:dyDescent="0.25">
      <c r="C28" s="24" t="s">
        <v>261</v>
      </c>
      <c r="G28" s="28"/>
    </row>
    <row r="31" spans="2:7" x14ac:dyDescent="0.2">
      <c r="B31" s="25" t="s">
        <v>26</v>
      </c>
      <c r="C31" s="24" t="s">
        <v>262</v>
      </c>
    </row>
    <row r="35" spans="2:8" x14ac:dyDescent="0.2">
      <c r="B35" s="25" t="s">
        <v>30</v>
      </c>
      <c r="C35" s="26" t="s">
        <v>31</v>
      </c>
      <c r="D35" s="26" t="s">
        <v>32</v>
      </c>
      <c r="E35" s="26" t="s">
        <v>33</v>
      </c>
      <c r="F35" s="26" t="s">
        <v>34</v>
      </c>
      <c r="G35" s="26" t="s">
        <v>35</v>
      </c>
      <c r="H35" s="26" t="s">
        <v>36</v>
      </c>
    </row>
    <row r="36" spans="2:8" x14ac:dyDescent="0.2">
      <c r="C36" s="27">
        <f>'Meginmarkmið 1'!H103</f>
        <v>8</v>
      </c>
      <c r="D36" s="27">
        <f>'Meginmarkmið 1'!H104</f>
        <v>5</v>
      </c>
      <c r="E36" s="27">
        <f>'Meginmarkmið 1'!H105</f>
        <v>5.333333333333333</v>
      </c>
      <c r="F36" s="27">
        <f>'Meginmarkmið 1'!H106</f>
        <v>8.6666666666666661</v>
      </c>
      <c r="G36" s="27">
        <f>'Meginmarkmið 1'!H107</f>
        <v>3.6666666666666665</v>
      </c>
      <c r="H36" s="27">
        <f>'Meginmarkmið 1'!H119</f>
        <v>7.666666666666667</v>
      </c>
    </row>
    <row r="38" spans="2:8" x14ac:dyDescent="0.2">
      <c r="C38" s="24" t="s">
        <v>263</v>
      </c>
    </row>
    <row r="39" spans="2:8" x14ac:dyDescent="0.2">
      <c r="C39" s="24" t="s">
        <v>232</v>
      </c>
    </row>
    <row r="44" spans="2:8" x14ac:dyDescent="0.2">
      <c r="B44" s="25" t="s">
        <v>43</v>
      </c>
      <c r="C44" s="24" t="s">
        <v>233</v>
      </c>
    </row>
    <row r="45" spans="2:8" x14ac:dyDescent="0.2">
      <c r="C45" s="24" t="s">
        <v>220</v>
      </c>
    </row>
    <row r="46" spans="2:8" x14ac:dyDescent="0.2">
      <c r="C46" s="24" t="s">
        <v>221</v>
      </c>
    </row>
  </sheetData>
  <mergeCells count="2">
    <mergeCell ref="C2:E2"/>
    <mergeCell ref="C3:E3"/>
  </mergeCells>
  <pageMargins left="0.7" right="0.7" top="0.75" bottom="0.75" header="0.3" footer="0.3"/>
  <pageSetup paperSize="9" scale="7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EB31C-A422-41F5-B4A9-8B08BC474228}">
  <sheetPr>
    <tabColor rgb="FF92D050"/>
    <pageSetUpPr fitToPage="1"/>
  </sheetPr>
  <dimension ref="A2:S45"/>
  <sheetViews>
    <sheetView showGridLines="0" zoomScaleNormal="100" workbookViewId="0">
      <selection activeCell="A2" sqref="A2:XFD3"/>
    </sheetView>
    <sheetView showGridLines="0" workbookViewId="1">
      <selection activeCell="G36" sqref="G36"/>
    </sheetView>
  </sheetViews>
  <sheetFormatPr defaultRowHeight="14.25" x14ac:dyDescent="0.2"/>
  <cols>
    <col min="1" max="1" width="9.140625" style="24"/>
    <col min="2" max="2" width="26.140625" style="24" customWidth="1"/>
    <col min="3" max="8" width="20.7109375" style="24" customWidth="1"/>
    <col min="9" max="16384" width="9.140625" style="24"/>
  </cols>
  <sheetData>
    <row r="2" spans="1:19" customFormat="1" ht="15" x14ac:dyDescent="0.25">
      <c r="A2" s="38"/>
      <c r="B2" s="30" t="s">
        <v>264</v>
      </c>
      <c r="C2" s="41" t="s">
        <v>265</v>
      </c>
      <c r="D2" s="41"/>
      <c r="E2" s="41"/>
      <c r="F2" s="38"/>
      <c r="G2" s="38"/>
      <c r="H2" s="38"/>
      <c r="I2" s="38"/>
      <c r="J2" s="38"/>
      <c r="K2" s="38"/>
      <c r="L2" s="38"/>
      <c r="M2" s="38"/>
      <c r="N2" s="38"/>
      <c r="O2" s="38"/>
      <c r="P2" s="38"/>
      <c r="Q2" s="38"/>
      <c r="R2" s="38"/>
      <c r="S2" s="38"/>
    </row>
    <row r="3" spans="1:19" customFormat="1" ht="15" x14ac:dyDescent="0.25">
      <c r="A3" s="38"/>
      <c r="B3" s="30" t="s">
        <v>86</v>
      </c>
      <c r="C3" s="41" t="s">
        <v>266</v>
      </c>
      <c r="D3" s="41"/>
      <c r="E3" s="41"/>
      <c r="F3" s="38"/>
      <c r="G3" s="38"/>
      <c r="H3" s="38"/>
      <c r="I3" s="38"/>
      <c r="J3" s="38"/>
      <c r="K3" s="38"/>
      <c r="L3" s="38"/>
      <c r="M3" s="38"/>
      <c r="N3" s="38"/>
      <c r="O3" s="38"/>
      <c r="P3" s="38"/>
      <c r="Q3" s="38"/>
      <c r="R3" s="38"/>
      <c r="S3" s="38"/>
    </row>
    <row r="5" spans="1:19" ht="22.5" x14ac:dyDescent="0.3">
      <c r="B5" s="36" t="s">
        <v>267</v>
      </c>
      <c r="C5" s="36"/>
      <c r="D5" s="36"/>
      <c r="E5" s="36"/>
      <c r="F5" s="36"/>
      <c r="G5" s="36"/>
      <c r="H5" s="36"/>
      <c r="I5" s="36"/>
      <c r="J5" s="36"/>
      <c r="K5" s="36"/>
    </row>
    <row r="7" spans="1:19" x14ac:dyDescent="0.2">
      <c r="B7" s="25" t="s">
        <v>5</v>
      </c>
      <c r="C7" s="24" t="s">
        <v>268</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269</v>
      </c>
    </row>
    <row r="19" spans="2:7" x14ac:dyDescent="0.2">
      <c r="B19" s="25" t="s">
        <v>16</v>
      </c>
      <c r="C19" s="24" t="s">
        <v>226</v>
      </c>
    </row>
    <row r="21" spans="2:7" x14ac:dyDescent="0.2">
      <c r="B21" s="25" t="s">
        <v>18</v>
      </c>
      <c r="C21" s="24" t="s">
        <v>270</v>
      </c>
    </row>
    <row r="25" spans="2:7" x14ac:dyDescent="0.2">
      <c r="B25" s="25" t="s">
        <v>21</v>
      </c>
      <c r="C25" s="24" t="s">
        <v>271</v>
      </c>
    </row>
    <row r="26" spans="2:7" x14ac:dyDescent="0.2">
      <c r="C26" s="24" t="s">
        <v>272</v>
      </c>
    </row>
    <row r="31" spans="2:7" x14ac:dyDescent="0.2">
      <c r="B31" s="25" t="s">
        <v>26</v>
      </c>
      <c r="C31" s="43" t="s">
        <v>273</v>
      </c>
      <c r="D31" s="43"/>
      <c r="E31" s="43"/>
      <c r="F31" s="43"/>
      <c r="G31" s="43"/>
    </row>
    <row r="35" spans="2:8" x14ac:dyDescent="0.2">
      <c r="B35" s="25" t="s">
        <v>30</v>
      </c>
      <c r="C35" s="26" t="s">
        <v>31</v>
      </c>
      <c r="D35" s="26" t="s">
        <v>32</v>
      </c>
      <c r="E35" s="26" t="s">
        <v>33</v>
      </c>
      <c r="F35" s="26" t="s">
        <v>34</v>
      </c>
      <c r="G35" s="26" t="s">
        <v>35</v>
      </c>
      <c r="H35" s="26" t="s">
        <v>36</v>
      </c>
    </row>
    <row r="36" spans="2:8" x14ac:dyDescent="0.2">
      <c r="C36" s="27">
        <f>'Meginmarkmið 4'!H10</f>
        <v>7.666666666666667</v>
      </c>
      <c r="D36" s="27">
        <f>'Meginmarkmið 4'!H11</f>
        <v>6.666666666666667</v>
      </c>
      <c r="E36" s="27">
        <f>'Meginmarkmið 4'!H12</f>
        <v>5.333333333333333</v>
      </c>
      <c r="F36" s="27">
        <f>'Meginmarkmið 4'!H13</f>
        <v>7.666666666666667</v>
      </c>
      <c r="G36" s="27">
        <f>'Meginmarkmið 4'!H14</f>
        <v>4</v>
      </c>
      <c r="H36" s="27">
        <f>'Meginmarkmið 4'!H26</f>
        <v>8</v>
      </c>
    </row>
    <row r="45" spans="2:8" x14ac:dyDescent="0.2">
      <c r="B45" s="25" t="s">
        <v>43</v>
      </c>
    </row>
  </sheetData>
  <mergeCells count="3">
    <mergeCell ref="C31:G31"/>
    <mergeCell ref="C2:E2"/>
    <mergeCell ref="C3:E3"/>
  </mergeCells>
  <pageMargins left="0.7" right="0.7" top="0.75" bottom="0.75" header="0.3" footer="0.3"/>
  <pageSetup paperSize="9"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D907E-7335-4E6A-B444-C97AFC496E67}">
  <sheetPr>
    <pageSetUpPr fitToPage="1"/>
  </sheetPr>
  <dimension ref="A2:S45"/>
  <sheetViews>
    <sheetView showGridLines="0" workbookViewId="0">
      <selection activeCell="E15" sqref="E15"/>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47</v>
      </c>
      <c r="C3" s="41" t="s">
        <v>48</v>
      </c>
      <c r="D3" s="41"/>
      <c r="E3" s="41"/>
      <c r="F3" s="38"/>
      <c r="G3" s="38"/>
      <c r="H3" s="38"/>
      <c r="I3" s="38"/>
      <c r="J3" s="38"/>
      <c r="K3" s="38"/>
      <c r="L3" s="38"/>
      <c r="M3" s="38"/>
      <c r="N3" s="38"/>
      <c r="O3" s="38"/>
      <c r="P3" s="38"/>
      <c r="Q3" s="38"/>
      <c r="R3" s="38"/>
      <c r="S3" s="38"/>
    </row>
    <row r="4" spans="1:19" ht="15" x14ac:dyDescent="0.25">
      <c r="B4" s="23"/>
    </row>
    <row r="5" spans="1:19" ht="22.5" x14ac:dyDescent="0.3">
      <c r="B5" s="36" t="s">
        <v>274</v>
      </c>
      <c r="C5" s="36"/>
      <c r="D5" s="36"/>
      <c r="E5" s="36"/>
      <c r="F5" s="36"/>
      <c r="G5" s="36"/>
      <c r="H5" s="36"/>
      <c r="I5" s="36"/>
      <c r="J5" s="36"/>
      <c r="K5" s="36"/>
      <c r="L5" s="36"/>
      <c r="M5" s="36"/>
      <c r="N5" s="36"/>
      <c r="O5" s="36"/>
      <c r="P5" s="36"/>
      <c r="Q5" s="36"/>
      <c r="R5" s="36"/>
      <c r="S5" s="36"/>
    </row>
    <row r="7" spans="1:19" x14ac:dyDescent="0.2">
      <c r="B7" s="25" t="s">
        <v>5</v>
      </c>
      <c r="C7" s="24" t="s">
        <v>275</v>
      </c>
    </row>
    <row r="10" spans="1:19" x14ac:dyDescent="0.2">
      <c r="B10" s="25" t="s">
        <v>8</v>
      </c>
      <c r="C10" s="24" t="s">
        <v>254</v>
      </c>
    </row>
    <row r="11" spans="1:19" x14ac:dyDescent="0.2">
      <c r="B11" s="25" t="s">
        <v>10</v>
      </c>
      <c r="C11" s="24" t="s">
        <v>9</v>
      </c>
    </row>
    <row r="13" spans="1:19" x14ac:dyDescent="0.2">
      <c r="B13" s="25" t="s">
        <v>11</v>
      </c>
      <c r="C13" s="24" t="s">
        <v>12</v>
      </c>
    </row>
    <row r="14" spans="1:19" x14ac:dyDescent="0.2">
      <c r="C14" s="24" t="s">
        <v>13</v>
      </c>
    </row>
    <row r="15" spans="1:19" x14ac:dyDescent="0.2">
      <c r="C15" s="24" t="s">
        <v>276</v>
      </c>
    </row>
    <row r="19" spans="2:7" x14ac:dyDescent="0.2">
      <c r="B19" s="25" t="s">
        <v>16</v>
      </c>
      <c r="C19" s="24" t="s">
        <v>277</v>
      </c>
    </row>
    <row r="21" spans="2:7" x14ac:dyDescent="0.2">
      <c r="B21" s="25" t="s">
        <v>18</v>
      </c>
      <c r="C21" s="24" t="s">
        <v>278</v>
      </c>
    </row>
    <row r="25" spans="2:7" x14ac:dyDescent="0.2">
      <c r="B25" s="25" t="s">
        <v>21</v>
      </c>
      <c r="C25" s="24" t="s">
        <v>279</v>
      </c>
    </row>
    <row r="26" spans="2:7" x14ac:dyDescent="0.2">
      <c r="C26" s="24" t="s">
        <v>280</v>
      </c>
    </row>
    <row r="28" spans="2:7" ht="15" x14ac:dyDescent="0.25">
      <c r="G28" s="28"/>
    </row>
    <row r="31" spans="2:7" x14ac:dyDescent="0.2">
      <c r="B31" s="25" t="s">
        <v>26</v>
      </c>
      <c r="C31" s="24" t="s">
        <v>281</v>
      </c>
    </row>
    <row r="35" spans="2:8" x14ac:dyDescent="0.2">
      <c r="B35" s="25" t="s">
        <v>30</v>
      </c>
      <c r="C35" s="26" t="s">
        <v>31</v>
      </c>
      <c r="D35" s="26" t="s">
        <v>32</v>
      </c>
      <c r="E35" s="26" t="s">
        <v>33</v>
      </c>
      <c r="F35" s="26" t="s">
        <v>34</v>
      </c>
      <c r="G35" s="26" t="s">
        <v>35</v>
      </c>
      <c r="H35" s="26" t="s">
        <v>36</v>
      </c>
    </row>
    <row r="36" spans="2:8" x14ac:dyDescent="0.2">
      <c r="C36" s="27">
        <f>'Meginmarkmið 2'!H466</f>
        <v>7</v>
      </c>
      <c r="D36" s="27">
        <f>'Meginmarkmið 2'!H467</f>
        <v>8.6666666666666661</v>
      </c>
      <c r="E36" s="27">
        <f>'Meginmarkmið 2'!H468</f>
        <v>5.333333333333333</v>
      </c>
      <c r="F36" s="27">
        <f>'Meginmarkmið 2'!H469</f>
        <v>6.333333333333333</v>
      </c>
      <c r="G36" s="27">
        <f>'Meginmarkmið 2'!H470</f>
        <v>6.333333333333333</v>
      </c>
      <c r="H36" s="27">
        <f>'Meginmarkmið 2'!H478</f>
        <v>8.3333333333333339</v>
      </c>
    </row>
    <row r="38" spans="2:8" x14ac:dyDescent="0.2">
      <c r="C38" s="24" t="s">
        <v>282</v>
      </c>
    </row>
    <row r="39" spans="2:8" x14ac:dyDescent="0.2">
      <c r="C39" s="24" t="s">
        <v>283</v>
      </c>
    </row>
    <row r="44" spans="2:8" x14ac:dyDescent="0.2">
      <c r="B44" s="25" t="s">
        <v>43</v>
      </c>
      <c r="C44" s="24" t="s">
        <v>83</v>
      </c>
    </row>
    <row r="45" spans="2:8" x14ac:dyDescent="0.2">
      <c r="C45" s="24" t="s">
        <v>63</v>
      </c>
    </row>
  </sheetData>
  <mergeCells count="2">
    <mergeCell ref="C2:E2"/>
    <mergeCell ref="C3:E3"/>
  </mergeCells>
  <pageMargins left="0.7" right="0.7" top="0.75" bottom="0.75" header="0.3" footer="0.3"/>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3FA7F-A465-4BB3-A21D-B232C0EAEAEA}">
  <sheetPr>
    <tabColor theme="9" tint="0.39997558519241921"/>
    <pageSetUpPr fitToPage="1"/>
  </sheetPr>
  <dimension ref="A1:S46"/>
  <sheetViews>
    <sheetView showGridLines="0" workbookViewId="0">
      <selection activeCell="B2" sqref="B1:H1048576"/>
    </sheetView>
    <sheetView showGridLines="0" zoomScale="80" zoomScaleNormal="80" workbookViewId="1">
      <selection activeCell="J12" sqref="J12"/>
    </sheetView>
  </sheetViews>
  <sheetFormatPr defaultRowHeight="15" x14ac:dyDescent="0.25"/>
  <cols>
    <col min="2" max="2" width="24.85546875" bestFit="1" customWidth="1"/>
    <col min="3" max="14" width="20.7109375" customWidth="1"/>
  </cols>
  <sheetData>
    <row r="1" spans="1:19" x14ac:dyDescent="0.25">
      <c r="A1" s="39">
        <v>1</v>
      </c>
      <c r="B1" s="39"/>
      <c r="C1" s="39"/>
      <c r="D1" s="39"/>
      <c r="E1" s="39"/>
      <c r="F1" s="39"/>
      <c r="G1" s="39"/>
      <c r="H1" s="39"/>
      <c r="I1" s="38"/>
      <c r="J1" s="38"/>
      <c r="K1" s="38"/>
      <c r="L1" s="38"/>
      <c r="M1" s="38"/>
      <c r="N1" s="38"/>
      <c r="O1" s="38"/>
      <c r="P1" s="38"/>
      <c r="Q1" s="38"/>
      <c r="R1" s="38"/>
      <c r="S1" s="38"/>
    </row>
    <row r="2" spans="1:19" x14ac:dyDescent="0.25">
      <c r="A2" s="38"/>
      <c r="B2" s="30" t="s">
        <v>0</v>
      </c>
      <c r="C2" s="41" t="s">
        <v>1</v>
      </c>
      <c r="D2" s="41"/>
      <c r="E2" s="41"/>
      <c r="F2" s="38"/>
      <c r="G2" s="38"/>
      <c r="H2" s="38"/>
      <c r="I2" s="38"/>
      <c r="J2" s="38"/>
      <c r="K2" s="38"/>
      <c r="L2" s="38"/>
      <c r="M2" s="38"/>
      <c r="N2" s="38"/>
      <c r="O2" s="38"/>
      <c r="P2" s="38"/>
      <c r="Q2" s="38"/>
      <c r="R2" s="38"/>
      <c r="S2" s="38"/>
    </row>
    <row r="3" spans="1:19" x14ac:dyDescent="0.25">
      <c r="A3" s="38"/>
      <c r="B3" s="30" t="s">
        <v>2</v>
      </c>
      <c r="C3" s="41" t="s">
        <v>3</v>
      </c>
      <c r="D3" s="41"/>
      <c r="E3" s="41"/>
      <c r="F3" s="38"/>
      <c r="G3" s="38"/>
      <c r="H3" s="38"/>
      <c r="I3" s="38"/>
      <c r="J3" s="38"/>
      <c r="K3" s="38"/>
      <c r="L3" s="38"/>
      <c r="M3" s="38"/>
      <c r="N3" s="38"/>
      <c r="O3" s="38"/>
      <c r="P3" s="38"/>
      <c r="Q3" s="38"/>
      <c r="R3" s="38"/>
      <c r="S3" s="38"/>
    </row>
    <row r="4" spans="1:19" x14ac:dyDescent="0.25">
      <c r="A4" s="38"/>
      <c r="B4" s="38"/>
      <c r="C4" s="38"/>
      <c r="D4" s="38"/>
      <c r="E4" s="38"/>
      <c r="F4" s="38"/>
      <c r="G4" s="38"/>
      <c r="H4" s="38"/>
      <c r="I4" s="38"/>
      <c r="J4" s="38"/>
      <c r="K4" s="38"/>
      <c r="L4" s="38"/>
      <c r="M4" s="38"/>
      <c r="N4" s="38"/>
      <c r="O4" s="38"/>
      <c r="P4" s="38"/>
      <c r="Q4" s="38"/>
      <c r="R4" s="38"/>
      <c r="S4" s="38"/>
    </row>
    <row r="5" spans="1:19" ht="22.5" x14ac:dyDescent="0.3">
      <c r="A5" s="38"/>
      <c r="B5" s="40" t="s">
        <v>4</v>
      </c>
      <c r="C5" s="40"/>
      <c r="D5" s="40"/>
      <c r="E5" s="40"/>
      <c r="F5" s="40"/>
      <c r="G5" s="40"/>
      <c r="H5" s="40"/>
      <c r="I5" s="40"/>
      <c r="J5" s="40"/>
      <c r="K5" s="40"/>
      <c r="L5" s="40"/>
      <c r="M5" s="40"/>
      <c r="N5" s="40"/>
      <c r="O5" s="40"/>
      <c r="P5" s="40"/>
      <c r="Q5" s="40"/>
      <c r="R5" s="40"/>
      <c r="S5" s="40"/>
    </row>
    <row r="6" spans="1:19" x14ac:dyDescent="0.25">
      <c r="A6" s="38"/>
      <c r="B6" s="38"/>
      <c r="C6" s="38"/>
      <c r="D6" s="38"/>
      <c r="E6" s="38"/>
      <c r="F6" s="38"/>
      <c r="G6" s="38"/>
      <c r="H6" s="38"/>
      <c r="I6" s="38"/>
      <c r="J6" s="38"/>
      <c r="K6" s="38"/>
      <c r="L6" s="38"/>
      <c r="M6" s="38"/>
      <c r="N6" s="38"/>
      <c r="O6" s="38"/>
      <c r="P6" s="38"/>
      <c r="Q6" s="38"/>
      <c r="R6" s="38"/>
      <c r="S6" s="38"/>
    </row>
    <row r="7" spans="1:19" x14ac:dyDescent="0.25">
      <c r="A7" s="38"/>
      <c r="B7" s="30" t="s">
        <v>5</v>
      </c>
      <c r="C7" s="38" t="s">
        <v>6</v>
      </c>
      <c r="D7" s="38"/>
      <c r="E7" s="38"/>
      <c r="F7" s="38"/>
      <c r="G7" s="38"/>
      <c r="H7" s="38"/>
      <c r="I7" s="38"/>
      <c r="J7" s="38"/>
      <c r="K7" s="38"/>
      <c r="L7" s="38"/>
      <c r="M7" s="38"/>
      <c r="N7" s="38"/>
      <c r="O7" s="38"/>
      <c r="P7" s="38"/>
      <c r="Q7" s="38"/>
      <c r="R7" s="38"/>
      <c r="S7" s="38"/>
    </row>
    <row r="8" spans="1:19" x14ac:dyDescent="0.25">
      <c r="A8" s="38"/>
      <c r="B8" s="38"/>
      <c r="C8" s="38" t="s">
        <v>7</v>
      </c>
      <c r="D8" s="38"/>
      <c r="E8" s="38"/>
      <c r="F8" s="38"/>
      <c r="G8" s="38"/>
      <c r="H8" s="38"/>
      <c r="I8" s="38"/>
      <c r="J8" s="38"/>
      <c r="K8" s="38"/>
      <c r="L8" s="38"/>
      <c r="M8" s="38"/>
      <c r="N8" s="38"/>
      <c r="O8" s="38"/>
      <c r="P8" s="38"/>
      <c r="Q8" s="38"/>
      <c r="R8" s="38"/>
      <c r="S8" s="38"/>
    </row>
    <row r="9" spans="1:19" x14ac:dyDescent="0.25">
      <c r="A9" s="38"/>
      <c r="B9" s="38"/>
      <c r="C9" s="38"/>
      <c r="D9" s="38"/>
      <c r="E9" s="38"/>
      <c r="F9" s="38"/>
      <c r="G9" s="38"/>
      <c r="H9" s="38"/>
      <c r="I9" s="38"/>
      <c r="J9" s="38"/>
      <c r="K9" s="38"/>
      <c r="L9" s="38"/>
      <c r="M9" s="38"/>
      <c r="N9" s="38"/>
      <c r="O9" s="38"/>
      <c r="P9" s="38"/>
      <c r="Q9" s="38"/>
      <c r="R9" s="38"/>
      <c r="S9" s="38"/>
    </row>
    <row r="10" spans="1:19" x14ac:dyDescent="0.25">
      <c r="A10" s="38"/>
      <c r="B10" s="30" t="s">
        <v>8</v>
      </c>
      <c r="C10" s="38" t="s">
        <v>9</v>
      </c>
      <c r="D10" s="38"/>
      <c r="E10" s="38"/>
      <c r="F10" s="38"/>
      <c r="G10" s="38"/>
      <c r="H10" s="38"/>
      <c r="I10" s="38"/>
      <c r="J10" s="38"/>
      <c r="K10" s="38"/>
      <c r="L10" s="38"/>
      <c r="M10" s="38"/>
      <c r="N10" s="38"/>
      <c r="O10" s="38"/>
      <c r="P10" s="38"/>
      <c r="Q10" s="38"/>
      <c r="R10" s="38"/>
      <c r="S10" s="38"/>
    </row>
    <row r="11" spans="1:19" x14ac:dyDescent="0.25">
      <c r="A11" s="38"/>
      <c r="B11" s="30" t="s">
        <v>10</v>
      </c>
      <c r="C11" s="38" t="s">
        <v>9</v>
      </c>
      <c r="D11" s="38"/>
      <c r="E11" s="38"/>
      <c r="F11" s="38"/>
      <c r="G11" s="38"/>
      <c r="H11" s="38"/>
      <c r="I11" s="38"/>
      <c r="J11" s="38"/>
      <c r="K11" s="38"/>
      <c r="L11" s="38"/>
      <c r="M11" s="38"/>
      <c r="N11" s="38"/>
      <c r="O11" s="38"/>
      <c r="P11" s="38"/>
      <c r="Q11" s="38"/>
      <c r="R11" s="38"/>
      <c r="S11" s="38"/>
    </row>
    <row r="12" spans="1:19" x14ac:dyDescent="0.25">
      <c r="A12" s="38"/>
      <c r="B12" s="38"/>
      <c r="C12" s="38"/>
      <c r="D12" s="38"/>
      <c r="E12" s="38"/>
      <c r="F12" s="38"/>
      <c r="G12" s="38"/>
      <c r="H12" s="38"/>
      <c r="I12" s="38"/>
      <c r="J12" s="38"/>
      <c r="K12" s="38"/>
      <c r="L12" s="38"/>
      <c r="M12" s="38"/>
      <c r="N12" s="38"/>
      <c r="O12" s="38"/>
      <c r="P12" s="38"/>
      <c r="Q12" s="38"/>
      <c r="R12" s="38"/>
      <c r="S12" s="38"/>
    </row>
    <row r="13" spans="1:19" x14ac:dyDescent="0.25">
      <c r="A13" s="38"/>
      <c r="B13" s="30" t="s">
        <v>11</v>
      </c>
      <c r="C13" s="38" t="s">
        <v>12</v>
      </c>
      <c r="D13" s="38"/>
      <c r="E13" s="38"/>
      <c r="F13" s="38"/>
      <c r="G13" s="38"/>
      <c r="H13" s="38"/>
      <c r="I13" s="38"/>
      <c r="J13" s="38"/>
      <c r="K13" s="38"/>
      <c r="L13" s="38"/>
      <c r="M13" s="38"/>
      <c r="N13" s="38"/>
      <c r="O13" s="38"/>
      <c r="P13" s="38"/>
      <c r="Q13" s="38"/>
      <c r="R13" s="38"/>
      <c r="S13" s="38"/>
    </row>
    <row r="14" spans="1:19" x14ac:dyDescent="0.25">
      <c r="A14" s="38"/>
      <c r="B14" s="38"/>
      <c r="C14" s="38" t="s">
        <v>13</v>
      </c>
      <c r="D14" s="38"/>
      <c r="E14" s="38"/>
      <c r="F14" s="38"/>
      <c r="G14" s="38"/>
      <c r="H14" s="38"/>
      <c r="I14" s="38"/>
      <c r="J14" s="38"/>
      <c r="K14" s="38"/>
      <c r="L14" s="38"/>
      <c r="M14" s="38"/>
      <c r="N14" s="38"/>
      <c r="O14" s="38"/>
      <c r="P14" s="38"/>
      <c r="Q14" s="38"/>
      <c r="R14" s="38"/>
    </row>
    <row r="15" spans="1:19" x14ac:dyDescent="0.25">
      <c r="A15" s="38"/>
      <c r="B15" s="38"/>
      <c r="C15" s="38" t="s">
        <v>14</v>
      </c>
      <c r="D15" s="38"/>
      <c r="E15" s="38"/>
      <c r="F15" s="38"/>
      <c r="G15" s="38"/>
      <c r="H15" s="38"/>
      <c r="I15" s="38"/>
      <c r="J15" s="38"/>
      <c r="K15" s="38"/>
      <c r="L15" s="38"/>
      <c r="M15" s="38"/>
      <c r="N15" s="38"/>
      <c r="O15" s="38"/>
      <c r="P15" s="38"/>
      <c r="Q15" s="38"/>
      <c r="R15" s="38"/>
      <c r="S15" s="38"/>
    </row>
    <row r="16" spans="1:19" x14ac:dyDescent="0.25">
      <c r="A16" s="38"/>
      <c r="B16" s="38"/>
      <c r="C16" s="38" t="s">
        <v>15</v>
      </c>
      <c r="D16" s="38"/>
      <c r="E16" s="38"/>
      <c r="F16" s="38"/>
      <c r="G16" s="38"/>
      <c r="H16" s="38"/>
      <c r="I16" s="38"/>
      <c r="J16" s="38"/>
      <c r="K16" s="38"/>
      <c r="L16" s="38"/>
      <c r="M16" s="38"/>
      <c r="N16" s="38"/>
      <c r="O16" s="38"/>
      <c r="P16" s="38"/>
      <c r="Q16" s="38"/>
      <c r="R16" s="38"/>
      <c r="S16" s="38"/>
    </row>
    <row r="17" spans="1:19" x14ac:dyDescent="0.25">
      <c r="A17" s="38"/>
      <c r="B17" s="38"/>
      <c r="C17" s="38"/>
      <c r="D17" s="38"/>
      <c r="E17" s="38"/>
      <c r="F17" s="38"/>
      <c r="G17" s="38"/>
      <c r="H17" s="38"/>
      <c r="I17" s="38"/>
      <c r="J17" s="38"/>
      <c r="K17" s="38"/>
      <c r="L17" s="38"/>
      <c r="M17" s="38"/>
      <c r="N17" s="38"/>
      <c r="O17" s="38"/>
      <c r="P17" s="38"/>
      <c r="Q17" s="38"/>
      <c r="R17" s="38"/>
      <c r="S17" s="38"/>
    </row>
    <row r="18" spans="1:19" x14ac:dyDescent="0.25">
      <c r="A18" s="38"/>
      <c r="B18" s="30" t="s">
        <v>16</v>
      </c>
      <c r="C18" s="38" t="s">
        <v>17</v>
      </c>
      <c r="D18" s="38"/>
      <c r="E18" s="38"/>
      <c r="F18" s="38"/>
      <c r="G18" s="38"/>
      <c r="H18" s="38"/>
      <c r="I18" s="38"/>
      <c r="J18" s="38"/>
      <c r="K18" s="38"/>
      <c r="L18" s="38"/>
      <c r="M18" s="38"/>
      <c r="N18" s="38"/>
    </row>
    <row r="19" spans="1:19" x14ac:dyDescent="0.25">
      <c r="A19" s="38"/>
      <c r="B19" s="38"/>
      <c r="C19" s="38"/>
      <c r="D19" s="38"/>
      <c r="E19" s="38"/>
      <c r="F19" s="38"/>
      <c r="G19" s="38"/>
      <c r="H19" s="38"/>
      <c r="I19" s="38"/>
      <c r="J19" s="38"/>
      <c r="K19" s="38"/>
      <c r="L19" s="38"/>
      <c r="M19" s="38"/>
      <c r="N19" s="38"/>
      <c r="O19" s="38"/>
      <c r="P19" s="38"/>
      <c r="Q19" s="38"/>
      <c r="R19" s="38"/>
      <c r="S19" s="38"/>
    </row>
    <row r="20" spans="1:19" x14ac:dyDescent="0.25">
      <c r="A20" s="38"/>
      <c r="B20" s="30" t="s">
        <v>18</v>
      </c>
      <c r="C20" s="38" t="s">
        <v>19</v>
      </c>
      <c r="D20" s="38"/>
      <c r="E20" s="38"/>
      <c r="F20" s="38"/>
      <c r="G20" s="38"/>
      <c r="H20" s="38"/>
      <c r="I20" s="38"/>
      <c r="J20" s="38"/>
      <c r="K20" s="38"/>
      <c r="L20" s="38"/>
      <c r="M20" s="38"/>
      <c r="N20" s="38"/>
      <c r="O20" s="38"/>
      <c r="P20" s="38"/>
      <c r="Q20" s="38"/>
      <c r="R20" s="38"/>
    </row>
    <row r="21" spans="1:19" x14ac:dyDescent="0.25">
      <c r="A21" s="38"/>
      <c r="B21" s="38"/>
      <c r="C21" s="38" t="s">
        <v>20</v>
      </c>
      <c r="D21" s="38"/>
      <c r="E21" s="38"/>
      <c r="F21" s="38"/>
      <c r="G21" s="38"/>
      <c r="H21" s="38"/>
      <c r="I21" s="38"/>
      <c r="J21" s="38"/>
      <c r="K21" s="38"/>
      <c r="L21" s="38"/>
      <c r="M21" s="38"/>
      <c r="N21" s="38"/>
      <c r="O21" s="38"/>
      <c r="P21" s="38"/>
      <c r="Q21" s="38"/>
      <c r="R21" s="38"/>
    </row>
    <row r="22" spans="1:19" x14ac:dyDescent="0.25">
      <c r="A22" s="38"/>
      <c r="B22" s="38"/>
      <c r="C22" s="38"/>
      <c r="D22" s="38"/>
      <c r="E22" s="38"/>
      <c r="F22" s="38"/>
      <c r="G22" s="38"/>
      <c r="H22" s="38"/>
      <c r="I22" s="38"/>
      <c r="J22" s="38"/>
      <c r="K22" s="38"/>
      <c r="L22" s="38"/>
      <c r="M22" s="38"/>
      <c r="N22" s="38"/>
      <c r="O22" s="38"/>
      <c r="P22" s="38"/>
      <c r="Q22" s="38"/>
      <c r="R22" s="38"/>
      <c r="S22" s="38"/>
    </row>
    <row r="23" spans="1:19" x14ac:dyDescent="0.25">
      <c r="A23" s="38"/>
      <c r="B23" s="30" t="s">
        <v>21</v>
      </c>
      <c r="C23" s="38" t="s">
        <v>22</v>
      </c>
      <c r="D23" s="38"/>
      <c r="E23" s="38"/>
      <c r="F23" s="38"/>
      <c r="G23" s="38"/>
      <c r="H23" s="38"/>
      <c r="I23" s="38"/>
      <c r="J23" s="38"/>
      <c r="K23" s="38"/>
      <c r="L23" s="38"/>
      <c r="M23" s="38"/>
      <c r="N23" s="38"/>
      <c r="O23" s="38"/>
      <c r="P23" s="38"/>
      <c r="Q23" s="38"/>
    </row>
    <row r="24" spans="1:19" x14ac:dyDescent="0.25">
      <c r="A24" s="38"/>
      <c r="B24" s="38"/>
      <c r="C24" s="38" t="s">
        <v>23</v>
      </c>
      <c r="D24" s="38"/>
      <c r="E24" s="38"/>
      <c r="F24" s="38"/>
      <c r="G24" s="38"/>
      <c r="H24" s="38"/>
      <c r="I24" s="38"/>
      <c r="J24" s="38"/>
      <c r="K24" s="38"/>
      <c r="L24" s="38"/>
      <c r="M24" s="38"/>
      <c r="N24" s="38"/>
      <c r="O24" s="38"/>
      <c r="P24" s="38"/>
    </row>
    <row r="25" spans="1:19" x14ac:dyDescent="0.25">
      <c r="A25" s="38"/>
      <c r="B25" s="38"/>
      <c r="C25" s="38" t="s">
        <v>24</v>
      </c>
      <c r="D25" s="38"/>
      <c r="E25" s="38"/>
      <c r="F25" s="38"/>
      <c r="G25" s="38"/>
      <c r="H25" s="38"/>
      <c r="I25" s="38"/>
      <c r="J25" s="38"/>
      <c r="K25" s="38"/>
      <c r="L25" s="38"/>
      <c r="M25" s="38"/>
      <c r="N25" s="38"/>
      <c r="O25" s="38"/>
      <c r="P25" s="38"/>
      <c r="Q25" s="38"/>
      <c r="R25" s="38"/>
    </row>
    <row r="26" spans="1:19" x14ac:dyDescent="0.25">
      <c r="A26" s="38"/>
      <c r="B26" s="38"/>
      <c r="C26" s="38" t="s">
        <v>25</v>
      </c>
      <c r="D26" s="38"/>
      <c r="E26" s="38"/>
      <c r="F26" s="38"/>
      <c r="G26" s="38"/>
      <c r="H26" s="38"/>
      <c r="I26" s="38"/>
      <c r="J26" s="38"/>
      <c r="K26" s="38"/>
      <c r="L26" s="38"/>
      <c r="M26" s="38"/>
      <c r="N26" s="38"/>
      <c r="O26" s="38"/>
    </row>
    <row r="27" spans="1:19" x14ac:dyDescent="0.25">
      <c r="A27" s="38"/>
      <c r="B27" s="38"/>
      <c r="C27" s="38"/>
      <c r="D27" s="38"/>
      <c r="E27" s="38"/>
      <c r="F27" s="38"/>
      <c r="G27" s="38"/>
      <c r="H27" s="38"/>
      <c r="I27" s="38"/>
      <c r="J27" s="38"/>
      <c r="K27" s="38"/>
      <c r="L27" s="38"/>
      <c r="M27" s="38"/>
      <c r="N27" s="38"/>
      <c r="O27" s="38"/>
      <c r="P27" s="38"/>
      <c r="Q27" s="38"/>
      <c r="R27" s="38"/>
      <c r="S27" s="38"/>
    </row>
    <row r="28" spans="1:19" x14ac:dyDescent="0.25">
      <c r="A28" s="38"/>
      <c r="B28" s="38"/>
      <c r="C28" s="38"/>
      <c r="D28" s="38"/>
      <c r="E28" s="38"/>
      <c r="F28" s="38"/>
      <c r="G28" s="38"/>
      <c r="H28" s="38"/>
      <c r="I28" s="38"/>
      <c r="J28" s="38"/>
      <c r="K28" s="38"/>
      <c r="L28" s="38"/>
      <c r="M28" s="38"/>
      <c r="N28" s="38"/>
      <c r="O28" s="38"/>
      <c r="P28" s="38"/>
      <c r="Q28" s="38"/>
      <c r="R28" s="38"/>
      <c r="S28" s="38"/>
    </row>
    <row r="29" spans="1:19" x14ac:dyDescent="0.25">
      <c r="A29" s="38"/>
      <c r="B29" s="30" t="s">
        <v>26</v>
      </c>
      <c r="C29" s="38" t="s">
        <v>27</v>
      </c>
      <c r="D29" s="38"/>
      <c r="E29" s="38"/>
      <c r="F29" s="38"/>
      <c r="G29" s="38"/>
      <c r="H29" s="38"/>
      <c r="I29" s="38"/>
      <c r="J29" s="38"/>
      <c r="K29" s="38"/>
      <c r="L29" s="38"/>
      <c r="M29" s="38"/>
      <c r="N29" s="38"/>
      <c r="O29" s="38"/>
      <c r="P29" s="38"/>
    </row>
    <row r="30" spans="1:19" x14ac:dyDescent="0.25">
      <c r="A30" s="38"/>
      <c r="B30" s="38"/>
      <c r="C30" s="38" t="s">
        <v>28</v>
      </c>
      <c r="D30" s="38"/>
      <c r="E30" s="38"/>
      <c r="F30" s="38"/>
      <c r="G30" s="38"/>
      <c r="H30" s="38"/>
      <c r="I30" s="38"/>
      <c r="J30" s="38"/>
      <c r="K30" s="38"/>
      <c r="L30" s="38"/>
      <c r="M30" s="38"/>
      <c r="N30" s="38"/>
      <c r="O30" s="38"/>
    </row>
    <row r="31" spans="1:19" x14ac:dyDescent="0.25">
      <c r="A31" s="38"/>
      <c r="B31" s="38"/>
      <c r="C31" s="38" t="s">
        <v>29</v>
      </c>
      <c r="D31" s="38"/>
      <c r="E31" s="38"/>
      <c r="F31" s="38"/>
      <c r="G31" s="38"/>
      <c r="H31" s="38"/>
      <c r="I31" s="38"/>
      <c r="J31" s="38"/>
      <c r="K31" s="38"/>
      <c r="L31" s="38"/>
      <c r="M31" s="38"/>
      <c r="N31" s="38"/>
      <c r="O31" s="38"/>
      <c r="P31" s="38"/>
      <c r="Q31" s="38"/>
      <c r="R31" s="38"/>
    </row>
    <row r="32" spans="1:19" x14ac:dyDescent="0.25">
      <c r="A32" s="38"/>
      <c r="B32" s="38"/>
      <c r="C32" s="38"/>
      <c r="D32" s="38"/>
      <c r="E32" s="38"/>
      <c r="F32" s="38"/>
      <c r="G32" s="38"/>
      <c r="H32" s="38"/>
      <c r="I32" s="38"/>
      <c r="J32" s="38"/>
      <c r="K32" s="38"/>
      <c r="L32" s="38"/>
      <c r="M32" s="38"/>
      <c r="N32" s="38"/>
      <c r="O32" s="38"/>
      <c r="P32" s="38"/>
      <c r="Q32" s="38"/>
      <c r="R32" s="38"/>
      <c r="S32" s="38"/>
    </row>
    <row r="33" spans="1:19" x14ac:dyDescent="0.25">
      <c r="A33" s="38"/>
      <c r="B33" s="30" t="s">
        <v>30</v>
      </c>
      <c r="C33" s="38" t="s">
        <v>31</v>
      </c>
      <c r="D33" s="38" t="s">
        <v>32</v>
      </c>
      <c r="E33" s="38" t="s">
        <v>33</v>
      </c>
      <c r="F33" s="38" t="s">
        <v>34</v>
      </c>
      <c r="G33" s="38" t="s">
        <v>35</v>
      </c>
      <c r="H33" s="38" t="s">
        <v>36</v>
      </c>
      <c r="I33" s="38"/>
      <c r="J33" s="38"/>
      <c r="K33" s="38"/>
      <c r="L33" s="38"/>
      <c r="M33" s="38"/>
      <c r="N33" s="38"/>
      <c r="O33" s="38"/>
      <c r="P33" s="38"/>
      <c r="Q33" s="38"/>
      <c r="R33" s="38"/>
      <c r="S33" s="38"/>
    </row>
    <row r="34" spans="1:19" x14ac:dyDescent="0.25">
      <c r="A34" s="38"/>
      <c r="B34" s="38"/>
      <c r="C34" s="34">
        <f>'Meginmarkmið 2'!H129</f>
        <v>9</v>
      </c>
      <c r="D34" s="34">
        <f>'Meginmarkmið 2'!H130</f>
        <v>6.333333333333333</v>
      </c>
      <c r="E34" s="34">
        <f>'Meginmarkmið 2'!H131</f>
        <v>7.666666666666667</v>
      </c>
      <c r="F34" s="34">
        <f>'Meginmarkmið 2'!H132</f>
        <v>6.666666666666667</v>
      </c>
      <c r="G34" s="34">
        <f>'Meginmarkmið 2'!H133</f>
        <v>8</v>
      </c>
      <c r="H34" s="34">
        <f>'Meginmarkmið 2'!H145</f>
        <v>9.3333333333333339</v>
      </c>
      <c r="I34" s="33"/>
      <c r="J34" s="33"/>
      <c r="K34" s="38"/>
      <c r="L34" s="38"/>
      <c r="M34" s="38"/>
      <c r="N34" s="38"/>
      <c r="O34" s="38"/>
      <c r="P34" s="38"/>
      <c r="Q34" s="38"/>
      <c r="R34" s="38"/>
      <c r="S34" s="38"/>
    </row>
    <row r="35" spans="1:19" x14ac:dyDescent="0.25">
      <c r="A35" s="38"/>
      <c r="B35" s="38"/>
      <c r="C35" s="38"/>
      <c r="D35" s="38"/>
      <c r="E35" s="38"/>
      <c r="F35" s="38"/>
      <c r="G35" s="38"/>
      <c r="H35" s="38"/>
      <c r="I35" s="38"/>
      <c r="J35" s="38"/>
      <c r="K35" s="38"/>
      <c r="L35" s="38"/>
      <c r="M35" s="38"/>
      <c r="N35" s="38"/>
      <c r="O35" s="38"/>
      <c r="P35" s="38"/>
      <c r="Q35" s="38"/>
      <c r="R35" s="38"/>
      <c r="S35" s="38"/>
    </row>
    <row r="36" spans="1:19" x14ac:dyDescent="0.25">
      <c r="A36" s="38"/>
      <c r="B36" s="38"/>
      <c r="C36" s="38" t="s">
        <v>37</v>
      </c>
      <c r="D36" s="38"/>
      <c r="E36" s="38"/>
      <c r="F36" s="38"/>
      <c r="G36" s="38"/>
      <c r="H36" s="38"/>
      <c r="I36" s="38"/>
      <c r="J36" s="38"/>
      <c r="K36" s="38"/>
      <c r="L36" s="38"/>
    </row>
    <row r="37" spans="1:19" x14ac:dyDescent="0.25">
      <c r="A37" s="38"/>
      <c r="B37" s="38"/>
      <c r="C37" s="38" t="s">
        <v>38</v>
      </c>
      <c r="D37" s="38"/>
      <c r="E37" s="38"/>
      <c r="F37" s="38"/>
      <c r="G37" s="38"/>
      <c r="H37" s="38"/>
      <c r="I37" s="38"/>
      <c r="J37" s="38"/>
      <c r="K37" s="38"/>
      <c r="L37" s="38"/>
    </row>
    <row r="38" spans="1:19" x14ac:dyDescent="0.25">
      <c r="A38" s="38"/>
      <c r="B38" s="38"/>
      <c r="C38" s="38" t="s">
        <v>39</v>
      </c>
      <c r="D38" s="38"/>
      <c r="E38" s="38"/>
      <c r="F38" s="38"/>
      <c r="G38" s="38"/>
      <c r="H38" s="38"/>
      <c r="I38" s="38"/>
      <c r="J38" s="38"/>
      <c r="K38" s="38"/>
      <c r="L38" s="38"/>
      <c r="M38" s="38"/>
      <c r="N38" s="38"/>
      <c r="O38" s="38"/>
    </row>
    <row r="39" spans="1:19" x14ac:dyDescent="0.25">
      <c r="A39" s="38"/>
      <c r="B39" s="38"/>
      <c r="C39" s="38" t="s">
        <v>40</v>
      </c>
      <c r="D39" s="38"/>
      <c r="E39" s="38"/>
      <c r="F39" s="38"/>
      <c r="G39" s="38"/>
      <c r="H39" s="38"/>
      <c r="I39" s="38"/>
      <c r="J39" s="38"/>
      <c r="K39" s="38"/>
      <c r="L39" s="38"/>
      <c r="M39" s="38"/>
      <c r="N39" s="38"/>
      <c r="O39" s="38"/>
    </row>
    <row r="40" spans="1:19" x14ac:dyDescent="0.25">
      <c r="A40" s="38"/>
      <c r="B40" s="38"/>
      <c r="C40" s="38" t="s">
        <v>41</v>
      </c>
      <c r="D40" s="38"/>
      <c r="E40" s="38"/>
      <c r="F40" s="38"/>
      <c r="G40" s="38"/>
      <c r="H40" s="38"/>
      <c r="I40" s="38"/>
      <c r="J40" s="38"/>
      <c r="K40" s="38"/>
      <c r="L40" s="38"/>
      <c r="M40" s="38"/>
      <c r="N40" s="38"/>
      <c r="O40" s="38"/>
      <c r="P40" s="38"/>
    </row>
    <row r="41" spans="1:19" x14ac:dyDescent="0.25">
      <c r="A41" s="38"/>
      <c r="B41" s="38"/>
      <c r="C41" s="38" t="s">
        <v>42</v>
      </c>
      <c r="D41" s="38"/>
      <c r="E41" s="38"/>
      <c r="F41" s="38"/>
      <c r="G41" s="38"/>
      <c r="H41" s="38"/>
      <c r="I41" s="38"/>
      <c r="J41" s="38"/>
      <c r="K41" s="38"/>
      <c r="L41" s="38"/>
      <c r="M41" s="38"/>
      <c r="N41" s="38"/>
      <c r="O41" s="38"/>
      <c r="P41" s="38"/>
    </row>
    <row r="42" spans="1:19" x14ac:dyDescent="0.25">
      <c r="A42" s="38"/>
      <c r="B42" s="38"/>
      <c r="C42" s="38"/>
      <c r="D42" s="38"/>
      <c r="E42" s="38"/>
      <c r="F42" s="38"/>
      <c r="G42" s="38"/>
      <c r="H42" s="38"/>
      <c r="I42" s="38"/>
      <c r="J42" s="38"/>
      <c r="K42" s="38"/>
      <c r="L42" s="38"/>
      <c r="M42" s="38"/>
      <c r="N42" s="38"/>
      <c r="O42" s="38"/>
      <c r="P42" s="38"/>
      <c r="Q42" s="38"/>
      <c r="R42" s="38"/>
      <c r="S42" s="38"/>
    </row>
    <row r="43" spans="1:19" x14ac:dyDescent="0.25">
      <c r="A43" s="38"/>
      <c r="B43" s="38"/>
      <c r="C43" s="38"/>
      <c r="D43" s="38"/>
      <c r="E43" s="38"/>
      <c r="F43" s="38"/>
      <c r="G43" s="38"/>
      <c r="H43" s="38"/>
      <c r="I43" s="38"/>
      <c r="J43" s="38"/>
      <c r="K43" s="38"/>
      <c r="L43" s="38"/>
      <c r="M43" s="38"/>
      <c r="N43" s="38"/>
      <c r="O43" s="38"/>
      <c r="P43" s="38"/>
      <c r="Q43" s="38"/>
      <c r="R43" s="38"/>
      <c r="S43" s="38"/>
    </row>
    <row r="44" spans="1:19" x14ac:dyDescent="0.25">
      <c r="A44" s="38"/>
      <c r="B44" s="30" t="s">
        <v>43</v>
      </c>
      <c r="C44" s="38" t="s">
        <v>44</v>
      </c>
      <c r="D44" s="38"/>
      <c r="E44" s="38"/>
      <c r="F44" s="38"/>
      <c r="G44" s="38"/>
      <c r="H44" s="38"/>
      <c r="I44" s="38"/>
      <c r="J44" s="38"/>
      <c r="K44" s="38"/>
      <c r="L44" s="38"/>
      <c r="M44" s="38"/>
      <c r="N44" s="38"/>
      <c r="O44" s="38"/>
      <c r="P44" s="38"/>
      <c r="Q44" s="38"/>
      <c r="R44" s="38"/>
      <c r="S44" s="38"/>
    </row>
    <row r="45" spans="1:19" x14ac:dyDescent="0.25">
      <c r="C45" s="38" t="s">
        <v>45</v>
      </c>
    </row>
    <row r="46" spans="1:19" x14ac:dyDescent="0.25">
      <c r="C46" s="38" t="s">
        <v>46</v>
      </c>
    </row>
  </sheetData>
  <mergeCells count="4">
    <mergeCell ref="A1:H1"/>
    <mergeCell ref="B5:S5"/>
    <mergeCell ref="C2:E2"/>
    <mergeCell ref="C3:E3"/>
  </mergeCells>
  <pageMargins left="0.7" right="0.7" top="0.75" bottom="0.75" header="0.3" footer="0.3"/>
  <pageSetup paperSize="9" scale="3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31D0E-D865-4875-8CD3-5DB1767BC425}">
  <sheetPr>
    <pageSetUpPr fitToPage="1"/>
  </sheetPr>
  <dimension ref="A2:S44"/>
  <sheetViews>
    <sheetView showGridLines="0" workbookViewId="0">
      <selection activeCell="A2" sqref="A2:XFD3"/>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86</v>
      </c>
      <c r="C3" s="41" t="s">
        <v>123</v>
      </c>
      <c r="D3" s="41"/>
      <c r="E3" s="41"/>
      <c r="F3" s="38"/>
      <c r="G3" s="38"/>
      <c r="H3" s="38"/>
      <c r="I3" s="38"/>
      <c r="J3" s="38"/>
      <c r="K3" s="38"/>
      <c r="L3" s="38"/>
      <c r="M3" s="38"/>
      <c r="N3" s="38"/>
      <c r="O3" s="38"/>
      <c r="P3" s="38"/>
      <c r="Q3" s="38"/>
      <c r="R3" s="38"/>
      <c r="S3" s="38"/>
    </row>
    <row r="5" spans="1:19" ht="22.5" x14ac:dyDescent="0.3">
      <c r="B5" s="36" t="s">
        <v>284</v>
      </c>
      <c r="C5" s="36"/>
      <c r="D5" s="36"/>
      <c r="E5" s="36"/>
      <c r="F5" s="36"/>
      <c r="G5" s="36"/>
      <c r="H5" s="36"/>
      <c r="I5" s="36"/>
      <c r="J5" s="36"/>
      <c r="K5" s="36"/>
      <c r="L5" s="36"/>
      <c r="M5" s="36"/>
      <c r="N5" s="36"/>
      <c r="O5" s="36"/>
      <c r="P5" s="36"/>
      <c r="Q5" s="36"/>
      <c r="R5" s="36"/>
      <c r="S5" s="36"/>
    </row>
    <row r="7" spans="1:19" x14ac:dyDescent="0.2">
      <c r="B7" s="25" t="s">
        <v>5</v>
      </c>
      <c r="C7" s="24" t="s">
        <v>285</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286</v>
      </c>
    </row>
    <row r="19" spans="2:7" x14ac:dyDescent="0.2">
      <c r="B19" s="25" t="s">
        <v>16</v>
      </c>
      <c r="C19" s="24" t="s">
        <v>277</v>
      </c>
    </row>
    <row r="21" spans="2:7" x14ac:dyDescent="0.2">
      <c r="B21" s="25" t="s">
        <v>18</v>
      </c>
      <c r="C21" s="24" t="s">
        <v>287</v>
      </c>
    </row>
    <row r="22" spans="2:7" x14ac:dyDescent="0.2">
      <c r="C22" s="24" t="s">
        <v>288</v>
      </c>
    </row>
    <row r="23" spans="2:7" x14ac:dyDescent="0.2">
      <c r="C23" s="24" t="s">
        <v>289</v>
      </c>
    </row>
    <row r="25" spans="2:7" x14ac:dyDescent="0.2">
      <c r="B25" s="25" t="s">
        <v>21</v>
      </c>
      <c r="C25" s="24" t="s">
        <v>290</v>
      </c>
    </row>
    <row r="26" spans="2:7" x14ac:dyDescent="0.2">
      <c r="C26" s="24" t="s">
        <v>291</v>
      </c>
    </row>
    <row r="28" spans="2:7" ht="15" x14ac:dyDescent="0.25">
      <c r="G28" s="28"/>
    </row>
    <row r="31" spans="2:7" x14ac:dyDescent="0.2">
      <c r="B31" s="25" t="s">
        <v>26</v>
      </c>
      <c r="C31" s="24" t="s">
        <v>292</v>
      </c>
    </row>
    <row r="35" spans="2:8" x14ac:dyDescent="0.2">
      <c r="B35" s="25" t="s">
        <v>30</v>
      </c>
      <c r="C35" s="26" t="s">
        <v>31</v>
      </c>
      <c r="D35" s="26" t="s">
        <v>32</v>
      </c>
      <c r="E35" s="26" t="s">
        <v>33</v>
      </c>
      <c r="F35" s="26" t="s">
        <v>34</v>
      </c>
      <c r="G35" s="26" t="s">
        <v>35</v>
      </c>
      <c r="H35" s="26" t="s">
        <v>36</v>
      </c>
    </row>
    <row r="36" spans="2:8" x14ac:dyDescent="0.2">
      <c r="C36" s="27">
        <f>'Meginmarkmið 2'!H82</f>
        <v>7.666666666666667</v>
      </c>
      <c r="D36" s="27">
        <f>'Meginmarkmið 2'!H83</f>
        <v>3</v>
      </c>
      <c r="E36" s="27">
        <f>'Meginmarkmið 2'!H84</f>
        <v>5.666666666666667</v>
      </c>
      <c r="F36" s="27">
        <f>'Meginmarkmið 2'!H85</f>
        <v>8</v>
      </c>
      <c r="G36" s="27">
        <f>'Meginmarkmið 2'!H86</f>
        <v>3</v>
      </c>
      <c r="H36" s="27">
        <f>'Meginmarkmið 2'!H98</f>
        <v>7.666666666666667</v>
      </c>
    </row>
    <row r="38" spans="2:8" x14ac:dyDescent="0.2">
      <c r="C38" s="24" t="s">
        <v>293</v>
      </c>
    </row>
    <row r="39" spans="2:8" x14ac:dyDescent="0.2">
      <c r="C39" s="24" t="s">
        <v>232</v>
      </c>
    </row>
    <row r="44" spans="2:8" x14ac:dyDescent="0.2">
      <c r="B44" s="25" t="s">
        <v>43</v>
      </c>
      <c r="C44" s="24" t="s">
        <v>222</v>
      </c>
    </row>
  </sheetData>
  <mergeCells count="2">
    <mergeCell ref="C2:E2"/>
    <mergeCell ref="C3:E3"/>
  </mergeCells>
  <pageMargins left="0.7" right="0.7" top="0.75" bottom="0.75" header="0.3" footer="0.3"/>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48355-4C29-42BE-90CE-0D0915A06AF8}">
  <sheetPr>
    <pageSetUpPr fitToPage="1"/>
  </sheetPr>
  <dimension ref="A2:S44"/>
  <sheetViews>
    <sheetView showGridLines="0" workbookViewId="0">
      <selection activeCell="A3" sqref="A2:XFD3"/>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47</v>
      </c>
      <c r="C3" s="41" t="s">
        <v>48</v>
      </c>
      <c r="D3" s="41"/>
      <c r="E3" s="41"/>
      <c r="F3" s="38"/>
      <c r="G3" s="38"/>
      <c r="H3" s="38"/>
      <c r="I3" s="38"/>
      <c r="J3" s="38"/>
      <c r="K3" s="38"/>
      <c r="L3" s="38"/>
      <c r="M3" s="38"/>
      <c r="N3" s="38"/>
      <c r="O3" s="38"/>
      <c r="P3" s="38"/>
      <c r="Q3" s="38"/>
      <c r="R3" s="38"/>
      <c r="S3" s="38"/>
    </row>
    <row r="5" spans="1:19" ht="22.5" x14ac:dyDescent="0.3">
      <c r="B5" s="36" t="s">
        <v>294</v>
      </c>
      <c r="C5" s="36"/>
      <c r="D5" s="36"/>
      <c r="E5" s="36"/>
      <c r="F5" s="36"/>
      <c r="G5" s="36"/>
      <c r="H5" s="36"/>
      <c r="I5" s="36"/>
      <c r="J5" s="36"/>
      <c r="K5" s="36"/>
      <c r="L5" s="36"/>
      <c r="M5" s="36"/>
      <c r="N5" s="36"/>
      <c r="O5" s="36"/>
      <c r="P5" s="36"/>
      <c r="Q5" s="36"/>
      <c r="R5" s="36"/>
      <c r="S5" s="36"/>
    </row>
    <row r="7" spans="1:19" x14ac:dyDescent="0.2">
      <c r="B7" s="25" t="s">
        <v>5</v>
      </c>
      <c r="C7" s="24" t="s">
        <v>7</v>
      </c>
    </row>
    <row r="10" spans="1:19" x14ac:dyDescent="0.2">
      <c r="B10" s="25" t="s">
        <v>8</v>
      </c>
      <c r="C10" s="24" t="s">
        <v>254</v>
      </c>
    </row>
    <row r="11" spans="1:19" x14ac:dyDescent="0.2">
      <c r="B11" s="25" t="s">
        <v>10</v>
      </c>
      <c r="C11" s="24" t="s">
        <v>9</v>
      </c>
    </row>
    <row r="13" spans="1:19" x14ac:dyDescent="0.2">
      <c r="B13" s="25" t="s">
        <v>11</v>
      </c>
      <c r="C13" s="24" t="s">
        <v>12</v>
      </c>
    </row>
    <row r="14" spans="1:19" x14ac:dyDescent="0.2">
      <c r="C14" s="24" t="s">
        <v>110</v>
      </c>
    </row>
    <row r="15" spans="1:19" x14ac:dyDescent="0.2">
      <c r="C15" s="24" t="s">
        <v>295</v>
      </c>
    </row>
    <row r="19" spans="2:7" x14ac:dyDescent="0.2">
      <c r="B19" s="25" t="s">
        <v>16</v>
      </c>
      <c r="C19" s="24" t="s">
        <v>296</v>
      </c>
    </row>
    <row r="21" spans="2:7" x14ac:dyDescent="0.2">
      <c r="B21" s="25" t="s">
        <v>18</v>
      </c>
      <c r="C21" s="24" t="s">
        <v>297</v>
      </c>
    </row>
    <row r="25" spans="2:7" x14ac:dyDescent="0.2">
      <c r="B25" s="25" t="s">
        <v>21</v>
      </c>
      <c r="C25" s="24" t="s">
        <v>298</v>
      </c>
    </row>
    <row r="28" spans="2:7" ht="15" x14ac:dyDescent="0.25">
      <c r="G28" s="28"/>
    </row>
    <row r="31" spans="2:7" x14ac:dyDescent="0.2">
      <c r="B31" s="25" t="s">
        <v>26</v>
      </c>
      <c r="C31" s="24" t="s">
        <v>299</v>
      </c>
    </row>
    <row r="35" spans="2:8" x14ac:dyDescent="0.2">
      <c r="B35" s="25" t="s">
        <v>30</v>
      </c>
      <c r="C35" s="26" t="s">
        <v>31</v>
      </c>
      <c r="D35" s="26" t="s">
        <v>32</v>
      </c>
      <c r="E35" s="26" t="s">
        <v>33</v>
      </c>
      <c r="F35" s="26" t="s">
        <v>34</v>
      </c>
      <c r="G35" s="26" t="s">
        <v>35</v>
      </c>
      <c r="H35" s="26" t="s">
        <v>36</v>
      </c>
    </row>
    <row r="36" spans="2:8" x14ac:dyDescent="0.2">
      <c r="C36" s="27">
        <f>'Meginmarkmið 2'!H412</f>
        <v>8</v>
      </c>
      <c r="D36" s="27">
        <f>'Meginmarkmið 2'!H413</f>
        <v>9</v>
      </c>
      <c r="E36" s="27">
        <f>'Meginmarkmið 2'!H414</f>
        <v>9</v>
      </c>
      <c r="F36" s="27">
        <f>'Meginmarkmið 2'!H415</f>
        <v>5.666666666666667</v>
      </c>
      <c r="G36" s="27">
        <f>'Meginmarkmið 2'!H416</f>
        <v>9</v>
      </c>
      <c r="H36" s="27">
        <f>'Meginmarkmið 2'!H424</f>
        <v>7</v>
      </c>
    </row>
    <row r="38" spans="2:8" x14ac:dyDescent="0.2">
      <c r="C38" s="24" t="s">
        <v>293</v>
      </c>
    </row>
    <row r="39" spans="2:8" x14ac:dyDescent="0.2">
      <c r="C39" s="24" t="s">
        <v>300</v>
      </c>
    </row>
    <row r="44" spans="2:8" x14ac:dyDescent="0.2">
      <c r="B44" s="25" t="s">
        <v>43</v>
      </c>
    </row>
  </sheetData>
  <mergeCells count="2">
    <mergeCell ref="C2:E2"/>
    <mergeCell ref="C3:E3"/>
  </mergeCells>
  <pageMargins left="0.7" right="0.7" top="0.75" bottom="0.75" header="0.3" footer="0.3"/>
  <pageSetup paperSize="9"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0904-40D6-41EA-B066-9F1E23EC77C5}">
  <sheetPr>
    <pageSetUpPr fitToPage="1"/>
  </sheetPr>
  <dimension ref="A2:S48"/>
  <sheetViews>
    <sheetView showGridLines="0" workbookViewId="0">
      <selection activeCell="H37" sqref="H37"/>
    </sheetView>
    <sheetView showGridLines="0" workbookViewId="1">
      <selection activeCell="I24" sqref="I24"/>
    </sheetView>
  </sheetViews>
  <sheetFormatPr defaultRowHeight="14.25" x14ac:dyDescent="0.2"/>
  <cols>
    <col min="1" max="1" width="9.140625" style="24"/>
    <col min="2" max="2" width="26.140625" style="24" customWidth="1"/>
    <col min="3" max="8" width="20.7109375" style="24" customWidth="1"/>
    <col min="9"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2</v>
      </c>
      <c r="C3" s="41" t="s">
        <v>245</v>
      </c>
      <c r="D3" s="41"/>
      <c r="E3" s="41"/>
      <c r="F3" s="38"/>
      <c r="G3" s="38"/>
      <c r="H3" s="38"/>
      <c r="I3" s="38"/>
      <c r="J3" s="38"/>
      <c r="K3" s="38"/>
      <c r="L3" s="38"/>
      <c r="M3" s="38"/>
      <c r="N3" s="38"/>
      <c r="O3" s="38"/>
      <c r="P3" s="38"/>
      <c r="Q3" s="38"/>
      <c r="R3" s="38"/>
      <c r="S3" s="38"/>
    </row>
    <row r="5" spans="1:19" ht="22.5" x14ac:dyDescent="0.3">
      <c r="B5" s="36" t="s">
        <v>301</v>
      </c>
      <c r="C5" s="36"/>
      <c r="D5" s="36"/>
      <c r="E5" s="36"/>
      <c r="F5" s="36"/>
      <c r="G5" s="36"/>
      <c r="H5" s="36"/>
      <c r="I5" s="36"/>
      <c r="J5" s="36"/>
      <c r="K5" s="36"/>
    </row>
    <row r="7" spans="1:19" x14ac:dyDescent="0.2">
      <c r="B7" s="25" t="s">
        <v>5</v>
      </c>
      <c r="C7" s="24" t="s">
        <v>302</v>
      </c>
    </row>
    <row r="8" spans="1:19" x14ac:dyDescent="0.2">
      <c r="C8" s="24" t="s">
        <v>303</v>
      </c>
    </row>
    <row r="10" spans="1:19" x14ac:dyDescent="0.2">
      <c r="B10" s="25" t="s">
        <v>8</v>
      </c>
      <c r="C10" s="24" t="s">
        <v>254</v>
      </c>
    </row>
    <row r="11" spans="1:19" x14ac:dyDescent="0.2">
      <c r="B11" s="25" t="s">
        <v>10</v>
      </c>
      <c r="C11" s="24" t="s">
        <v>9</v>
      </c>
    </row>
    <row r="13" spans="1:19" x14ac:dyDescent="0.2">
      <c r="B13" s="25" t="s">
        <v>11</v>
      </c>
      <c r="C13" s="24" t="s">
        <v>12</v>
      </c>
    </row>
    <row r="14" spans="1:19" x14ac:dyDescent="0.2">
      <c r="C14" s="24" t="s">
        <v>111</v>
      </c>
    </row>
    <row r="15" spans="1:19" x14ac:dyDescent="0.2">
      <c r="C15" s="24" t="s">
        <v>69</v>
      </c>
    </row>
    <row r="19" spans="2:7" x14ac:dyDescent="0.2">
      <c r="B19" s="25" t="s">
        <v>16</v>
      </c>
      <c r="C19" s="24" t="s">
        <v>226</v>
      </c>
    </row>
    <row r="21" spans="2:7" x14ac:dyDescent="0.2">
      <c r="B21" s="25" t="s">
        <v>18</v>
      </c>
      <c r="C21" s="24" t="s">
        <v>304</v>
      </c>
    </row>
    <row r="22" spans="2:7" x14ac:dyDescent="0.2">
      <c r="C22" s="24" t="s">
        <v>305</v>
      </c>
    </row>
    <row r="25" spans="2:7" x14ac:dyDescent="0.2">
      <c r="B25" s="25" t="s">
        <v>21</v>
      </c>
      <c r="C25" s="24" t="s">
        <v>306</v>
      </c>
    </row>
    <row r="26" spans="2:7" x14ac:dyDescent="0.2">
      <c r="C26" s="24" t="s">
        <v>307</v>
      </c>
    </row>
    <row r="27" spans="2:7" x14ac:dyDescent="0.2">
      <c r="C27" s="24" t="s">
        <v>308</v>
      </c>
    </row>
    <row r="28" spans="2:7" x14ac:dyDescent="0.2">
      <c r="C28" s="24" t="s">
        <v>309</v>
      </c>
    </row>
    <row r="31" spans="2:7" ht="45.75" customHeight="1" x14ac:dyDescent="0.2">
      <c r="B31" s="32" t="s">
        <v>26</v>
      </c>
      <c r="C31" s="43" t="s">
        <v>310</v>
      </c>
      <c r="D31" s="43"/>
      <c r="E31" s="43"/>
      <c r="F31" s="43"/>
      <c r="G31" s="43"/>
    </row>
    <row r="32" spans="2:7" x14ac:dyDescent="0.2">
      <c r="C32" s="24" t="s">
        <v>311</v>
      </c>
    </row>
    <row r="35" spans="2:8" x14ac:dyDescent="0.2">
      <c r="B35" s="25" t="s">
        <v>30</v>
      </c>
      <c r="C35" s="26" t="s">
        <v>31</v>
      </c>
      <c r="D35" s="26" t="s">
        <v>32</v>
      </c>
      <c r="E35" s="26" t="s">
        <v>33</v>
      </c>
      <c r="F35" s="26" t="s">
        <v>34</v>
      </c>
      <c r="G35" s="26" t="s">
        <v>35</v>
      </c>
      <c r="H35" s="26" t="s">
        <v>36</v>
      </c>
    </row>
    <row r="36" spans="2:8" x14ac:dyDescent="0.2">
      <c r="C36" s="27">
        <f>'Meginmarkmið 2'!H263</f>
        <v>7.666666666666667</v>
      </c>
      <c r="D36" s="27">
        <f>'Meginmarkmið 2'!H264</f>
        <v>3.6666666666666665</v>
      </c>
      <c r="E36" s="27">
        <f>'Meginmarkmið 2'!H265</f>
        <v>3.3333333333333335</v>
      </c>
      <c r="F36" s="27">
        <f>'Meginmarkmið 2'!H266</f>
        <v>8</v>
      </c>
      <c r="G36" s="27">
        <f>'Meginmarkmið 2'!H267</f>
        <v>3.3333333333333335</v>
      </c>
      <c r="H36" s="27">
        <f>'Meginmarkmið 2'!H279</f>
        <v>7.333333333333333</v>
      </c>
    </row>
    <row r="38" spans="2:8" x14ac:dyDescent="0.2">
      <c r="C38" s="24" t="s">
        <v>312</v>
      </c>
    </row>
    <row r="45" spans="2:8" x14ac:dyDescent="0.2">
      <c r="B45" s="25" t="s">
        <v>43</v>
      </c>
      <c r="C45" s="24" t="s">
        <v>122</v>
      </c>
    </row>
    <row r="46" spans="2:8" x14ac:dyDescent="0.2">
      <c r="C46" s="24" t="s">
        <v>222</v>
      </c>
    </row>
    <row r="47" spans="2:8" x14ac:dyDescent="0.2">
      <c r="C47" s="24" t="s">
        <v>216</v>
      </c>
    </row>
    <row r="48" spans="2:8" x14ac:dyDescent="0.2">
      <c r="C48" s="24" t="s">
        <v>46</v>
      </c>
    </row>
  </sheetData>
  <mergeCells count="3">
    <mergeCell ref="C31:G31"/>
    <mergeCell ref="C2:E2"/>
    <mergeCell ref="C3:E3"/>
  </mergeCells>
  <pageMargins left="0.7" right="0.7" top="0.75" bottom="0.75" header="0.3" footer="0.3"/>
  <pageSetup paperSize="9" scale="7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339D0-D77B-4DEA-AC08-C7233A25C759}">
  <sheetPr>
    <pageSetUpPr fitToPage="1"/>
  </sheetPr>
  <dimension ref="A2:S49"/>
  <sheetViews>
    <sheetView showGridLines="0" workbookViewId="0">
      <selection activeCell="A2" sqref="A2:XFD3"/>
    </sheetView>
    <sheetView showGridLines="0" workbookViewId="1">
      <selection activeCell="I24" sqref="I24"/>
    </sheetView>
  </sheetViews>
  <sheetFormatPr defaultRowHeight="14.25" x14ac:dyDescent="0.2"/>
  <cols>
    <col min="1" max="1" width="9.140625" style="24"/>
    <col min="2" max="2" width="26.140625" style="24" customWidth="1"/>
    <col min="3" max="8" width="20.7109375" style="24" customWidth="1"/>
    <col min="9" max="16384" width="9.140625" style="24"/>
  </cols>
  <sheetData>
    <row r="2" spans="1:19" customFormat="1" ht="15" x14ac:dyDescent="0.25">
      <c r="A2" s="38"/>
      <c r="B2" s="30" t="s">
        <v>168</v>
      </c>
      <c r="C2" s="41" t="s">
        <v>169</v>
      </c>
      <c r="D2" s="41"/>
      <c r="E2" s="41"/>
      <c r="F2" s="38"/>
      <c r="G2" s="38"/>
      <c r="H2" s="38"/>
      <c r="I2" s="38"/>
      <c r="J2" s="38"/>
      <c r="K2" s="38"/>
      <c r="L2" s="38"/>
      <c r="M2" s="38"/>
      <c r="N2" s="38"/>
      <c r="O2" s="38"/>
      <c r="P2" s="38"/>
      <c r="Q2" s="38"/>
      <c r="R2" s="38"/>
      <c r="S2" s="38"/>
    </row>
    <row r="3" spans="1:19" customFormat="1" ht="15" x14ac:dyDescent="0.25">
      <c r="A3" s="38"/>
      <c r="B3" s="30" t="s">
        <v>86</v>
      </c>
      <c r="C3" s="41" t="s">
        <v>313</v>
      </c>
      <c r="D3" s="41"/>
      <c r="E3" s="41"/>
      <c r="F3" s="38"/>
      <c r="G3" s="38"/>
      <c r="H3" s="38"/>
      <c r="I3" s="38"/>
      <c r="J3" s="38"/>
      <c r="K3" s="38"/>
      <c r="L3" s="38"/>
      <c r="M3" s="38"/>
      <c r="N3" s="38"/>
      <c r="O3" s="38"/>
      <c r="P3" s="38"/>
      <c r="Q3" s="38"/>
      <c r="R3" s="38"/>
      <c r="S3" s="38"/>
    </row>
    <row r="5" spans="1:19" ht="22.5" x14ac:dyDescent="0.3">
      <c r="B5" s="36" t="s">
        <v>314</v>
      </c>
      <c r="C5" s="36"/>
      <c r="D5" s="36"/>
      <c r="E5" s="36"/>
      <c r="F5" s="36"/>
      <c r="G5" s="36"/>
      <c r="H5" s="36"/>
      <c r="I5" s="36"/>
      <c r="J5" s="36"/>
      <c r="K5" s="36"/>
    </row>
    <row r="7" spans="1:19" x14ac:dyDescent="0.2">
      <c r="B7" s="25" t="s">
        <v>5</v>
      </c>
      <c r="C7" s="24" t="s">
        <v>315</v>
      </c>
    </row>
    <row r="8" spans="1:19" x14ac:dyDescent="0.2">
      <c r="C8" s="24" t="s">
        <v>316</v>
      </c>
    </row>
    <row r="10" spans="1:19" x14ac:dyDescent="0.2">
      <c r="B10" s="25" t="s">
        <v>8</v>
      </c>
      <c r="C10" s="24" t="s">
        <v>254</v>
      </c>
    </row>
    <row r="11" spans="1:19" x14ac:dyDescent="0.2">
      <c r="B11" s="25" t="s">
        <v>10</v>
      </c>
      <c r="C11" s="24" t="s">
        <v>9</v>
      </c>
    </row>
    <row r="13" spans="1:19" x14ac:dyDescent="0.2">
      <c r="B13" s="25" t="s">
        <v>11</v>
      </c>
      <c r="C13" s="24" t="s">
        <v>12</v>
      </c>
    </row>
    <row r="14" spans="1:19" x14ac:dyDescent="0.2">
      <c r="C14" s="24" t="s">
        <v>317</v>
      </c>
    </row>
    <row r="15" spans="1:19" x14ac:dyDescent="0.2">
      <c r="C15" s="24" t="s">
        <v>318</v>
      </c>
    </row>
    <row r="16" spans="1:19" x14ac:dyDescent="0.2">
      <c r="C16" s="24" t="s">
        <v>319</v>
      </c>
    </row>
    <row r="19" spans="2:7" x14ac:dyDescent="0.2">
      <c r="B19" s="25" t="s">
        <v>16</v>
      </c>
      <c r="C19" s="24" t="s">
        <v>226</v>
      </c>
    </row>
    <row r="21" spans="2:7" x14ac:dyDescent="0.2">
      <c r="B21" s="25" t="s">
        <v>18</v>
      </c>
      <c r="C21" s="24" t="s">
        <v>320</v>
      </c>
    </row>
    <row r="25" spans="2:7" x14ac:dyDescent="0.2">
      <c r="B25" s="25" t="s">
        <v>21</v>
      </c>
      <c r="C25" s="24" t="s">
        <v>321</v>
      </c>
    </row>
    <row r="26" spans="2:7" x14ac:dyDescent="0.2">
      <c r="C26" s="24" t="s">
        <v>322</v>
      </c>
    </row>
    <row r="27" spans="2:7" x14ac:dyDescent="0.2">
      <c r="C27" s="24" t="s">
        <v>323</v>
      </c>
    </row>
    <row r="28" spans="2:7" x14ac:dyDescent="0.2">
      <c r="C28" s="24" t="s">
        <v>324</v>
      </c>
    </row>
    <row r="31" spans="2:7" ht="16.5" customHeight="1" x14ac:dyDescent="0.2">
      <c r="B31" s="32" t="s">
        <v>26</v>
      </c>
      <c r="C31" s="44" t="s">
        <v>325</v>
      </c>
      <c r="D31" s="44"/>
      <c r="E31" s="44"/>
      <c r="F31" s="44"/>
      <c r="G31" s="44"/>
    </row>
    <row r="32" spans="2:7" x14ac:dyDescent="0.2">
      <c r="C32" s="35" t="s">
        <v>326</v>
      </c>
      <c r="D32" s="35"/>
      <c r="E32" s="35"/>
      <c r="F32" s="35"/>
      <c r="G32" s="35"/>
    </row>
    <row r="33" spans="2:8" x14ac:dyDescent="0.2">
      <c r="C33" s="35" t="s">
        <v>327</v>
      </c>
      <c r="D33" s="35"/>
      <c r="E33" s="35"/>
      <c r="F33" s="35"/>
      <c r="G33" s="35"/>
    </row>
    <row r="34" spans="2:8" x14ac:dyDescent="0.2">
      <c r="C34" s="35"/>
      <c r="D34" s="35"/>
      <c r="E34" s="35"/>
      <c r="F34" s="35"/>
      <c r="G34" s="35"/>
    </row>
    <row r="36" spans="2:8" x14ac:dyDescent="0.2">
      <c r="B36" s="25" t="s">
        <v>30</v>
      </c>
      <c r="C36" s="26" t="s">
        <v>31</v>
      </c>
      <c r="D36" s="26" t="s">
        <v>32</v>
      </c>
      <c r="E36" s="26" t="s">
        <v>33</v>
      </c>
      <c r="F36" s="26" t="s">
        <v>34</v>
      </c>
      <c r="G36" s="26" t="s">
        <v>35</v>
      </c>
      <c r="H36" s="26" t="s">
        <v>36</v>
      </c>
    </row>
    <row r="37" spans="2:8" x14ac:dyDescent="0.2">
      <c r="C37" s="27">
        <f>'Meginmarkmið 3'!H34</f>
        <v>6.666666666666667</v>
      </c>
      <c r="D37" s="27">
        <f>'Meginmarkmið 3'!H35</f>
        <v>4</v>
      </c>
      <c r="E37" s="27">
        <f>'Meginmarkmið 3'!H36</f>
        <v>4.666666666666667</v>
      </c>
      <c r="F37" s="27">
        <f>'Meginmarkmið 3'!H37</f>
        <v>8.3333333333333339</v>
      </c>
      <c r="G37" s="27">
        <f>'Meginmarkmið 3'!H38</f>
        <v>3</v>
      </c>
      <c r="H37" s="27">
        <f>'Meginmarkmið 3'!H50</f>
        <v>8.3333333333333339</v>
      </c>
    </row>
    <row r="46" spans="2:8" x14ac:dyDescent="0.2">
      <c r="B46" s="25" t="s">
        <v>43</v>
      </c>
      <c r="C46" s="24" t="s">
        <v>122</v>
      </c>
    </row>
    <row r="47" spans="2:8" x14ac:dyDescent="0.2">
      <c r="C47" s="24" t="s">
        <v>222</v>
      </c>
    </row>
    <row r="48" spans="2:8" x14ac:dyDescent="0.2">
      <c r="C48" s="24" t="s">
        <v>216</v>
      </c>
    </row>
    <row r="49" spans="3:3" x14ac:dyDescent="0.2">
      <c r="C49" s="24" t="s">
        <v>46</v>
      </c>
    </row>
  </sheetData>
  <mergeCells count="3">
    <mergeCell ref="C2:E2"/>
    <mergeCell ref="C3:E3"/>
    <mergeCell ref="C31:G31"/>
  </mergeCells>
  <pageMargins left="0.7" right="0.7" top="0.75" bottom="0.75" header="0.3" footer="0.3"/>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F3BC-FAAC-42CC-B056-AB04C51FFA40}">
  <sheetPr>
    <pageSetUpPr fitToPage="1"/>
  </sheetPr>
  <dimension ref="A2:S48"/>
  <sheetViews>
    <sheetView showGridLines="0" workbookViewId="0">
      <selection activeCell="B5" sqref="B5:S5"/>
    </sheetView>
    <sheetView showGridLines="0" workbookViewId="1">
      <selection activeCell="I24" sqref="I24"/>
    </sheetView>
  </sheetViews>
  <sheetFormatPr defaultRowHeight="14.25" x14ac:dyDescent="0.2"/>
  <cols>
    <col min="1" max="1" width="9.140625" style="24"/>
    <col min="2" max="2" width="24.57031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2</v>
      </c>
      <c r="C3" s="41" t="s">
        <v>3</v>
      </c>
      <c r="D3" s="41"/>
      <c r="E3" s="41"/>
      <c r="F3" s="38"/>
      <c r="G3" s="38"/>
      <c r="H3" s="38"/>
      <c r="I3" s="38"/>
      <c r="J3" s="38"/>
      <c r="K3" s="38"/>
      <c r="L3" s="38"/>
      <c r="M3" s="38"/>
      <c r="N3" s="38"/>
      <c r="O3" s="38"/>
      <c r="P3" s="38"/>
      <c r="Q3" s="38"/>
      <c r="R3" s="38"/>
      <c r="S3" s="38"/>
    </row>
    <row r="5" spans="1:19" ht="22.5" x14ac:dyDescent="0.3">
      <c r="B5" s="36" t="s">
        <v>328</v>
      </c>
      <c r="C5" s="36"/>
      <c r="D5" s="36"/>
      <c r="E5" s="36"/>
      <c r="F5" s="36"/>
      <c r="G5" s="36"/>
      <c r="H5" s="36"/>
      <c r="I5" s="36"/>
      <c r="J5" s="36"/>
      <c r="K5" s="36"/>
      <c r="L5" s="36"/>
      <c r="M5" s="36"/>
      <c r="N5" s="36"/>
      <c r="O5" s="36"/>
      <c r="P5" s="36"/>
      <c r="Q5" s="36"/>
      <c r="R5" s="36"/>
      <c r="S5" s="36"/>
    </row>
    <row r="6" spans="1:19" ht="28.5" x14ac:dyDescent="0.2">
      <c r="B6" s="31" t="s">
        <v>329</v>
      </c>
    </row>
    <row r="7" spans="1:19" x14ac:dyDescent="0.2">
      <c r="B7" s="25" t="s">
        <v>5</v>
      </c>
      <c r="C7" s="24" t="s">
        <v>6</v>
      </c>
    </row>
    <row r="8" spans="1:19" x14ac:dyDescent="0.2">
      <c r="C8" s="24" t="s">
        <v>207</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110</v>
      </c>
    </row>
    <row r="15" spans="1:19" x14ac:dyDescent="0.2">
      <c r="C15" s="24" t="s">
        <v>111</v>
      </c>
    </row>
    <row r="16" spans="1:19" x14ac:dyDescent="0.2">
      <c r="C16" s="24" t="s">
        <v>69</v>
      </c>
    </row>
    <row r="19" spans="2:7" x14ac:dyDescent="0.2">
      <c r="B19" s="25" t="s">
        <v>16</v>
      </c>
      <c r="C19" s="24" t="s">
        <v>247</v>
      </c>
    </row>
    <row r="21" spans="2:7" x14ac:dyDescent="0.2">
      <c r="B21" s="25" t="s">
        <v>18</v>
      </c>
      <c r="C21" s="24" t="s">
        <v>209</v>
      </c>
    </row>
    <row r="25" spans="2:7" x14ac:dyDescent="0.2">
      <c r="B25" s="25" t="s">
        <v>21</v>
      </c>
      <c r="C25" s="24" t="s">
        <v>330</v>
      </c>
    </row>
    <row r="26" spans="2:7" x14ac:dyDescent="0.2">
      <c r="C26" s="24" t="s">
        <v>331</v>
      </c>
    </row>
    <row r="27" spans="2:7" x14ac:dyDescent="0.2">
      <c r="C27" s="24" t="s">
        <v>332</v>
      </c>
    </row>
    <row r="28" spans="2:7" ht="15" x14ac:dyDescent="0.25">
      <c r="G28" s="28"/>
    </row>
    <row r="31" spans="2:7" x14ac:dyDescent="0.2">
      <c r="B31" s="25" t="s">
        <v>26</v>
      </c>
      <c r="C31" s="24" t="s">
        <v>333</v>
      </c>
    </row>
    <row r="32" spans="2:7" x14ac:dyDescent="0.2">
      <c r="C32" s="24" t="s">
        <v>334</v>
      </c>
    </row>
    <row r="35" spans="2:8" x14ac:dyDescent="0.2">
      <c r="B35" s="25" t="s">
        <v>30</v>
      </c>
      <c r="C35" s="26" t="s">
        <v>31</v>
      </c>
      <c r="D35" s="26" t="s">
        <v>32</v>
      </c>
      <c r="E35" s="26" t="s">
        <v>33</v>
      </c>
      <c r="F35" s="26" t="s">
        <v>34</v>
      </c>
      <c r="G35" s="26" t="s">
        <v>35</v>
      </c>
      <c r="H35" s="26" t="s">
        <v>36</v>
      </c>
    </row>
    <row r="36" spans="2:8" x14ac:dyDescent="0.2">
      <c r="C36" s="27">
        <f>'Meginmarkmið 2'!H285</f>
        <v>7</v>
      </c>
      <c r="D36" s="27">
        <f>'Meginmarkmið 2'!H286</f>
        <v>5.333333333333333</v>
      </c>
      <c r="E36" s="27">
        <f>'Meginmarkmið 2'!H287</f>
        <v>4.666666666666667</v>
      </c>
      <c r="F36" s="27">
        <f>'Meginmarkmið 2'!H288</f>
        <v>7.666666666666667</v>
      </c>
      <c r="G36" s="27">
        <f>'Meginmarkmið 2'!H289</f>
        <v>3.6666666666666665</v>
      </c>
      <c r="H36" s="27">
        <f>'Meginmarkmið 2'!H301</f>
        <v>7.666666666666667</v>
      </c>
    </row>
    <row r="38" spans="2:8" x14ac:dyDescent="0.2">
      <c r="C38" s="24" t="s">
        <v>251</v>
      </c>
    </row>
    <row r="39" spans="2:8" x14ac:dyDescent="0.2">
      <c r="C39" s="24" t="s">
        <v>232</v>
      </c>
    </row>
    <row r="44" spans="2:8" x14ac:dyDescent="0.2">
      <c r="B44" s="25" t="s">
        <v>43</v>
      </c>
      <c r="C44" s="24" t="s">
        <v>233</v>
      </c>
    </row>
    <row r="45" spans="2:8" x14ac:dyDescent="0.2">
      <c r="C45" s="24" t="s">
        <v>218</v>
      </c>
    </row>
    <row r="46" spans="2:8" x14ac:dyDescent="0.2">
      <c r="C46" s="24" t="s">
        <v>122</v>
      </c>
    </row>
    <row r="47" spans="2:8" x14ac:dyDescent="0.2">
      <c r="C47" s="24" t="s">
        <v>220</v>
      </c>
    </row>
    <row r="48" spans="2:8" x14ac:dyDescent="0.2">
      <c r="C48" s="24" t="s">
        <v>221</v>
      </c>
    </row>
  </sheetData>
  <mergeCells count="2">
    <mergeCell ref="C2:E2"/>
    <mergeCell ref="C3:E3"/>
  </mergeCells>
  <pageMargins left="0.7" right="0.7" top="0.75" bottom="0.75" header="0.3" footer="0.3"/>
  <pageSetup paperSize="9" scale="7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2A92B-8BFD-444F-8FF9-25CA0C28C685}">
  <sheetPr>
    <pageSetUpPr fitToPage="1"/>
  </sheetPr>
  <dimension ref="A2:S44"/>
  <sheetViews>
    <sheetView showGridLines="0" workbookViewId="0">
      <selection activeCell="A3" sqref="A2:XFD3"/>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86</v>
      </c>
      <c r="C3" s="41" t="s">
        <v>123</v>
      </c>
      <c r="D3" s="41"/>
      <c r="E3" s="41"/>
      <c r="F3" s="38"/>
      <c r="G3" s="38"/>
      <c r="H3" s="38"/>
      <c r="I3" s="38"/>
      <c r="J3" s="38"/>
      <c r="K3" s="38"/>
      <c r="L3" s="38"/>
      <c r="M3" s="38"/>
      <c r="N3" s="38"/>
      <c r="O3" s="38"/>
      <c r="P3" s="38"/>
      <c r="Q3" s="38"/>
      <c r="R3" s="38"/>
      <c r="S3" s="38"/>
    </row>
    <row r="5" spans="1:19" ht="22.5" x14ac:dyDescent="0.3">
      <c r="B5" s="36" t="s">
        <v>335</v>
      </c>
      <c r="C5" s="36"/>
      <c r="D5" s="36"/>
      <c r="E5" s="36"/>
      <c r="F5" s="36"/>
      <c r="G5" s="36"/>
      <c r="H5" s="36"/>
      <c r="I5" s="36"/>
      <c r="J5" s="36"/>
      <c r="K5" s="36"/>
      <c r="L5" s="36"/>
      <c r="M5" s="36"/>
      <c r="N5" s="36"/>
      <c r="O5" s="36"/>
      <c r="P5" s="36"/>
      <c r="Q5" s="36"/>
      <c r="R5" s="36"/>
      <c r="S5" s="36"/>
    </row>
    <row r="7" spans="1:19" x14ac:dyDescent="0.2">
      <c r="B7" s="25" t="s">
        <v>5</v>
      </c>
      <c r="C7" s="24" t="s">
        <v>336</v>
      </c>
    </row>
    <row r="8" spans="1:19" x14ac:dyDescent="0.2">
      <c r="C8" s="24" t="s">
        <v>337</v>
      </c>
    </row>
    <row r="10" spans="1:19" x14ac:dyDescent="0.2">
      <c r="B10" s="25" t="s">
        <v>8</v>
      </c>
      <c r="C10" s="24" t="s">
        <v>254</v>
      </c>
    </row>
    <row r="11" spans="1:19" x14ac:dyDescent="0.2">
      <c r="B11" s="25" t="s">
        <v>10</v>
      </c>
      <c r="C11" s="24" t="s">
        <v>9</v>
      </c>
    </row>
    <row r="13" spans="1:19" x14ac:dyDescent="0.2">
      <c r="B13" s="25" t="s">
        <v>11</v>
      </c>
      <c r="C13" s="24" t="s">
        <v>12</v>
      </c>
    </row>
    <row r="14" spans="1:19" x14ac:dyDescent="0.2">
      <c r="C14" s="24" t="s">
        <v>338</v>
      </c>
    </row>
    <row r="15" spans="1:19" x14ac:dyDescent="0.2">
      <c r="C15" s="24" t="s">
        <v>339</v>
      </c>
    </row>
    <row r="19" spans="2:7" x14ac:dyDescent="0.2">
      <c r="B19" s="25" t="s">
        <v>16</v>
      </c>
      <c r="C19" s="24" t="s">
        <v>226</v>
      </c>
    </row>
    <row r="21" spans="2:7" x14ac:dyDescent="0.2">
      <c r="B21" s="25" t="s">
        <v>18</v>
      </c>
      <c r="C21" s="24" t="s">
        <v>340</v>
      </c>
    </row>
    <row r="22" spans="2:7" x14ac:dyDescent="0.2">
      <c r="C22" s="24" t="s">
        <v>341</v>
      </c>
    </row>
    <row r="25" spans="2:7" x14ac:dyDescent="0.2">
      <c r="B25" s="25" t="s">
        <v>21</v>
      </c>
      <c r="C25" s="24" t="s">
        <v>342</v>
      </c>
    </row>
    <row r="26" spans="2:7" x14ac:dyDescent="0.2">
      <c r="C26" s="24" t="s">
        <v>343</v>
      </c>
    </row>
    <row r="27" spans="2:7" x14ac:dyDescent="0.2">
      <c r="C27" s="24" t="s">
        <v>344</v>
      </c>
    </row>
    <row r="28" spans="2:7" ht="15" x14ac:dyDescent="0.25">
      <c r="C28" s="24" t="s">
        <v>345</v>
      </c>
      <c r="G28" s="28"/>
    </row>
    <row r="29" spans="2:7" x14ac:dyDescent="0.2">
      <c r="C29" s="24" t="s">
        <v>346</v>
      </c>
    </row>
    <row r="31" spans="2:7" x14ac:dyDescent="0.2">
      <c r="B31" s="25" t="s">
        <v>26</v>
      </c>
      <c r="C31" s="24" t="s">
        <v>347</v>
      </c>
    </row>
    <row r="35" spans="2:8" x14ac:dyDescent="0.2">
      <c r="B35" s="25" t="s">
        <v>30</v>
      </c>
      <c r="C35" s="26" t="s">
        <v>31</v>
      </c>
      <c r="D35" s="26" t="s">
        <v>32</v>
      </c>
      <c r="E35" s="26" t="s">
        <v>33</v>
      </c>
      <c r="F35" s="26" t="s">
        <v>34</v>
      </c>
      <c r="G35" s="26" t="s">
        <v>35</v>
      </c>
      <c r="H35" s="26" t="s">
        <v>36</v>
      </c>
    </row>
    <row r="36" spans="2:8" x14ac:dyDescent="0.2">
      <c r="C36" s="27">
        <f>'Meginmarkmið 2'!H58</f>
        <v>7.333333333333333</v>
      </c>
      <c r="D36" s="27">
        <f>'Meginmarkmið 2'!H59</f>
        <v>2</v>
      </c>
      <c r="E36" s="27">
        <f>'Meginmarkmið 2'!H60</f>
        <v>2.3333333333333335</v>
      </c>
      <c r="F36" s="27">
        <f>'Meginmarkmið 2'!H61</f>
        <v>8.6666666666666661</v>
      </c>
      <c r="G36" s="27">
        <f>'Meginmarkmið 2'!H62</f>
        <v>1.5</v>
      </c>
      <c r="H36" s="27">
        <f>'Meginmarkmið 2'!H74</f>
        <v>7.333333333333333</v>
      </c>
    </row>
    <row r="38" spans="2:8" x14ac:dyDescent="0.2">
      <c r="C38" s="24" t="s">
        <v>348</v>
      </c>
    </row>
    <row r="44" spans="2:8" ht="18.75" customHeight="1" x14ac:dyDescent="0.2">
      <c r="B44" s="25" t="s">
        <v>43</v>
      </c>
      <c r="C44" s="24" t="s">
        <v>217</v>
      </c>
    </row>
  </sheetData>
  <mergeCells count="2">
    <mergeCell ref="C2:E2"/>
    <mergeCell ref="C3:E3"/>
  </mergeCells>
  <pageMargins left="0.7" right="0.7" top="0.75" bottom="0.75" header="0.3" footer="0.3"/>
  <pageSetup paperSize="9" scale="7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9DEE3-ACC2-451D-818B-DAA759013ABA}">
  <sheetPr>
    <pageSetUpPr fitToPage="1"/>
  </sheetPr>
  <dimension ref="A2:S44"/>
  <sheetViews>
    <sheetView showGridLines="0" workbookViewId="0">
      <selection activeCell="A3" sqref="A2:XFD3"/>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47</v>
      </c>
      <c r="C3" s="41" t="s">
        <v>48</v>
      </c>
      <c r="D3" s="41"/>
      <c r="E3" s="41"/>
      <c r="F3" s="38"/>
      <c r="G3" s="38"/>
      <c r="H3" s="38"/>
      <c r="I3" s="38"/>
      <c r="J3" s="38"/>
      <c r="K3" s="38"/>
      <c r="L3" s="38"/>
      <c r="M3" s="38"/>
      <c r="N3" s="38"/>
      <c r="O3" s="38"/>
      <c r="P3" s="38"/>
      <c r="Q3" s="38"/>
      <c r="R3" s="38"/>
      <c r="S3" s="38"/>
    </row>
    <row r="5" spans="1:19" ht="22.5" x14ac:dyDescent="0.3">
      <c r="B5" s="36" t="s">
        <v>349</v>
      </c>
      <c r="C5" s="36"/>
      <c r="D5" s="36"/>
      <c r="E5" s="36"/>
      <c r="F5" s="36"/>
      <c r="G5" s="36"/>
      <c r="H5" s="36"/>
      <c r="I5" s="36"/>
      <c r="J5" s="36"/>
      <c r="K5" s="36"/>
      <c r="L5" s="36"/>
      <c r="M5" s="36"/>
      <c r="N5" s="36"/>
      <c r="O5" s="36"/>
      <c r="P5" s="36"/>
      <c r="Q5" s="36"/>
      <c r="R5" s="36"/>
      <c r="S5" s="36"/>
    </row>
    <row r="7" spans="1:19" x14ac:dyDescent="0.2">
      <c r="B7" s="25" t="s">
        <v>5</v>
      </c>
      <c r="C7" s="24" t="s">
        <v>350</v>
      </c>
    </row>
    <row r="10" spans="1:19" x14ac:dyDescent="0.2">
      <c r="B10" s="25" t="s">
        <v>8</v>
      </c>
      <c r="C10" s="24" t="s">
        <v>254</v>
      </c>
    </row>
    <row r="11" spans="1:19" x14ac:dyDescent="0.2">
      <c r="B11" s="25" t="s">
        <v>10</v>
      </c>
      <c r="C11" s="24" t="s">
        <v>9</v>
      </c>
    </row>
    <row r="13" spans="1:19" x14ac:dyDescent="0.2">
      <c r="B13" s="25" t="s">
        <v>11</v>
      </c>
      <c r="C13" s="24" t="s">
        <v>12</v>
      </c>
    </row>
    <row r="14" spans="1:19" x14ac:dyDescent="0.2">
      <c r="C14" s="24" t="s">
        <v>68</v>
      </c>
    </row>
    <row r="19" spans="2:7" x14ac:dyDescent="0.2">
      <c r="B19" s="25" t="s">
        <v>16</v>
      </c>
      <c r="C19" s="24" t="s">
        <v>52</v>
      </c>
    </row>
    <row r="21" spans="2:7" x14ac:dyDescent="0.2">
      <c r="B21" s="25" t="s">
        <v>18</v>
      </c>
      <c r="C21" s="24" t="s">
        <v>351</v>
      </c>
    </row>
    <row r="25" spans="2:7" x14ac:dyDescent="0.2">
      <c r="B25" s="25" t="s">
        <v>21</v>
      </c>
      <c r="C25" s="24" t="s">
        <v>352</v>
      </c>
    </row>
    <row r="26" spans="2:7" x14ac:dyDescent="0.2">
      <c r="C26" s="24" t="s">
        <v>353</v>
      </c>
    </row>
    <row r="28" spans="2:7" ht="15" x14ac:dyDescent="0.25">
      <c r="G28" s="28"/>
    </row>
    <row r="31" spans="2:7" x14ac:dyDescent="0.2">
      <c r="B31" s="25" t="s">
        <v>26</v>
      </c>
      <c r="C31" s="24" t="s">
        <v>354</v>
      </c>
    </row>
    <row r="35" spans="2:8" x14ac:dyDescent="0.2">
      <c r="B35" s="25" t="s">
        <v>30</v>
      </c>
      <c r="C35" s="26" t="s">
        <v>31</v>
      </c>
      <c r="D35" s="26" t="s">
        <v>32</v>
      </c>
      <c r="E35" s="26" t="s">
        <v>33</v>
      </c>
      <c r="F35" s="26" t="s">
        <v>34</v>
      </c>
      <c r="G35" s="26" t="s">
        <v>35</v>
      </c>
      <c r="H35" s="26" t="s">
        <v>36</v>
      </c>
    </row>
    <row r="36" spans="2:8" x14ac:dyDescent="0.2">
      <c r="C36" s="27">
        <f>'Meginmarkmið 2'!H484</f>
        <v>7.666666666666667</v>
      </c>
      <c r="D36" s="27">
        <f>'Meginmarkmið 2'!H485</f>
        <v>6.666666666666667</v>
      </c>
      <c r="E36" s="27">
        <f>'Meginmarkmið 2'!H486</f>
        <v>7</v>
      </c>
      <c r="F36" s="27">
        <f>'Meginmarkmið 2'!H487</f>
        <v>7</v>
      </c>
      <c r="G36" s="27">
        <f>'Meginmarkmið 2'!H488</f>
        <v>8</v>
      </c>
      <c r="H36" s="27">
        <f>'Meginmarkmið 2'!H496</f>
        <v>6.666666666666667</v>
      </c>
    </row>
    <row r="44" spans="2:8" x14ac:dyDescent="0.2">
      <c r="B44" s="25" t="s">
        <v>43</v>
      </c>
    </row>
  </sheetData>
  <mergeCells count="2">
    <mergeCell ref="C2:E2"/>
    <mergeCell ref="C3:E3"/>
  </mergeCells>
  <pageMargins left="0.7" right="0.7" top="0.75" bottom="0.75" header="0.3" footer="0.3"/>
  <pageSetup paperSize="9" scale="8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0DC3A-4DCD-4107-8101-BD0761CB3E8A}">
  <sheetPr>
    <pageSetUpPr fitToPage="1"/>
  </sheetPr>
  <dimension ref="A2:S45"/>
  <sheetViews>
    <sheetView showGridLines="0" workbookViewId="0">
      <selection activeCell="A2" sqref="A2:XFD3"/>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181</v>
      </c>
      <c r="C2" s="41" t="s">
        <v>182</v>
      </c>
      <c r="D2" s="41"/>
      <c r="E2" s="41"/>
      <c r="F2" s="38"/>
      <c r="G2" s="38"/>
      <c r="H2" s="38"/>
      <c r="I2" s="38"/>
      <c r="J2" s="38"/>
      <c r="K2" s="38"/>
      <c r="L2" s="38"/>
      <c r="M2" s="38"/>
      <c r="N2" s="38"/>
      <c r="O2" s="38"/>
      <c r="P2" s="38"/>
      <c r="Q2" s="38"/>
      <c r="R2" s="38"/>
      <c r="S2" s="38"/>
    </row>
    <row r="3" spans="1:19" customFormat="1" ht="15" x14ac:dyDescent="0.25">
      <c r="A3" s="38"/>
      <c r="B3" s="30" t="s">
        <v>86</v>
      </c>
      <c r="C3" s="41" t="s">
        <v>355</v>
      </c>
      <c r="D3" s="41"/>
      <c r="E3" s="41"/>
      <c r="F3" s="38"/>
      <c r="G3" s="38"/>
      <c r="H3" s="38"/>
      <c r="I3" s="38"/>
      <c r="J3" s="38"/>
      <c r="K3" s="38"/>
      <c r="L3" s="38"/>
      <c r="M3" s="38"/>
      <c r="N3" s="38"/>
      <c r="O3" s="38"/>
      <c r="P3" s="38"/>
      <c r="Q3" s="38"/>
      <c r="R3" s="38"/>
      <c r="S3" s="38"/>
    </row>
    <row r="5" spans="1:19" ht="22.5" x14ac:dyDescent="0.3">
      <c r="B5" s="36" t="s">
        <v>356</v>
      </c>
      <c r="C5" s="36"/>
      <c r="D5" s="36"/>
      <c r="E5" s="36"/>
      <c r="F5" s="36"/>
      <c r="G5" s="36"/>
      <c r="H5" s="36"/>
      <c r="I5" s="36"/>
      <c r="J5" s="36"/>
      <c r="K5" s="36"/>
      <c r="L5" s="36"/>
      <c r="M5" s="36"/>
      <c r="N5" s="36"/>
      <c r="O5" s="36"/>
      <c r="P5" s="36"/>
      <c r="Q5" s="36"/>
      <c r="R5" s="36"/>
      <c r="S5" s="36"/>
    </row>
    <row r="7" spans="1:19" x14ac:dyDescent="0.2">
      <c r="B7" s="25" t="s">
        <v>5</v>
      </c>
      <c r="C7" s="24" t="s">
        <v>275</v>
      </c>
    </row>
    <row r="8" spans="1:19" x14ac:dyDescent="0.2">
      <c r="C8" s="24" t="s">
        <v>336</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173</v>
      </c>
    </row>
    <row r="15" spans="1:19" x14ac:dyDescent="0.2">
      <c r="C15" s="24" t="s">
        <v>357</v>
      </c>
    </row>
    <row r="19" spans="2:7" x14ac:dyDescent="0.2">
      <c r="B19" s="25" t="s">
        <v>16</v>
      </c>
      <c r="C19" s="24" t="s">
        <v>358</v>
      </c>
    </row>
    <row r="21" spans="2:7" x14ac:dyDescent="0.2">
      <c r="B21" s="25" t="s">
        <v>18</v>
      </c>
      <c r="C21" s="24" t="s">
        <v>359</v>
      </c>
    </row>
    <row r="25" spans="2:7" x14ac:dyDescent="0.2">
      <c r="B25" s="25" t="s">
        <v>21</v>
      </c>
      <c r="C25" s="24" t="s">
        <v>360</v>
      </c>
    </row>
    <row r="26" spans="2:7" x14ac:dyDescent="0.2">
      <c r="C26" s="24" t="s">
        <v>361</v>
      </c>
    </row>
    <row r="28" spans="2:7" ht="15" x14ac:dyDescent="0.25">
      <c r="G28" s="28"/>
    </row>
    <row r="31" spans="2:7" x14ac:dyDescent="0.2">
      <c r="B31" s="25" t="s">
        <v>26</v>
      </c>
      <c r="C31" s="24" t="s">
        <v>362</v>
      </c>
    </row>
    <row r="35" spans="2:8" x14ac:dyDescent="0.2">
      <c r="B35" s="25" t="s">
        <v>30</v>
      </c>
      <c r="C35" s="26" t="s">
        <v>31</v>
      </c>
      <c r="D35" s="26" t="s">
        <v>32</v>
      </c>
      <c r="E35" s="26" t="s">
        <v>33</v>
      </c>
      <c r="F35" s="26" t="s">
        <v>34</v>
      </c>
      <c r="G35" s="26" t="s">
        <v>35</v>
      </c>
      <c r="H35" s="26" t="s">
        <v>36</v>
      </c>
    </row>
    <row r="36" spans="2:8" x14ac:dyDescent="0.2">
      <c r="C36" s="27">
        <f>'Meginmarkmið 5'!H10</f>
        <v>6.666666666666667</v>
      </c>
      <c r="D36" s="27">
        <f>'Meginmarkmið 5'!H11</f>
        <v>4.333333333333333</v>
      </c>
      <c r="E36" s="27">
        <f>'Meginmarkmið 5'!H12</f>
        <v>5</v>
      </c>
      <c r="F36" s="27">
        <f>'Meginmarkmið 5'!H13</f>
        <v>8</v>
      </c>
      <c r="G36" s="27">
        <f>'Meginmarkmið 5'!H14</f>
        <v>4.333333333333333</v>
      </c>
      <c r="H36" s="27">
        <f>'Meginmarkmið 5'!H26</f>
        <v>7.666666666666667</v>
      </c>
    </row>
    <row r="38" spans="2:8" x14ac:dyDescent="0.2">
      <c r="C38" s="24" t="s">
        <v>363</v>
      </c>
    </row>
    <row r="39" spans="2:8" x14ac:dyDescent="0.2">
      <c r="C39" s="24" t="s">
        <v>364</v>
      </c>
    </row>
    <row r="45" spans="2:8" x14ac:dyDescent="0.2">
      <c r="B45" s="25" t="s">
        <v>43</v>
      </c>
      <c r="C45" s="24" t="s">
        <v>365</v>
      </c>
    </row>
  </sheetData>
  <mergeCells count="2">
    <mergeCell ref="C2:E2"/>
    <mergeCell ref="C3:E3"/>
  </mergeCells>
  <pageMargins left="0.7" right="0.7" top="0.75" bottom="0.75" header="0.3" footer="0.3"/>
  <pageSetup paperSize="9" scale="7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F1F9-6574-4A89-9F46-4409691D77B6}">
  <sheetPr>
    <pageSetUpPr fitToPage="1"/>
  </sheetPr>
  <dimension ref="A2:S44"/>
  <sheetViews>
    <sheetView showGridLines="0" workbookViewId="0">
      <selection activeCell="A3" sqref="A2:XFD3"/>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4.25" customHeight="1" x14ac:dyDescent="0.25">
      <c r="A3" s="38"/>
      <c r="B3" s="30" t="s">
        <v>47</v>
      </c>
      <c r="C3" s="41" t="s">
        <v>48</v>
      </c>
      <c r="D3" s="41"/>
      <c r="E3" s="41"/>
      <c r="F3" s="38"/>
      <c r="G3" s="38"/>
      <c r="H3" s="38"/>
      <c r="I3" s="38"/>
      <c r="J3" s="38"/>
      <c r="K3" s="38"/>
      <c r="L3" s="38"/>
      <c r="M3" s="38"/>
      <c r="N3" s="38"/>
      <c r="O3" s="38"/>
      <c r="P3" s="38"/>
      <c r="Q3" s="38"/>
      <c r="R3" s="38"/>
      <c r="S3" s="38"/>
    </row>
    <row r="5" spans="1:19" ht="22.5" x14ac:dyDescent="0.3">
      <c r="B5" s="36" t="s">
        <v>366</v>
      </c>
      <c r="C5" s="36"/>
      <c r="D5" s="36"/>
      <c r="E5" s="36"/>
      <c r="F5" s="36"/>
      <c r="G5" s="36"/>
      <c r="H5" s="36"/>
      <c r="I5" s="36"/>
      <c r="J5" s="36"/>
      <c r="K5" s="36"/>
      <c r="L5" s="36"/>
      <c r="M5" s="36"/>
      <c r="N5" s="36"/>
      <c r="O5" s="36"/>
      <c r="P5" s="36"/>
      <c r="Q5" s="36"/>
      <c r="R5" s="36"/>
      <c r="S5" s="36"/>
    </row>
    <row r="7" spans="1:19" x14ac:dyDescent="0.2">
      <c r="B7" s="25" t="s">
        <v>5</v>
      </c>
      <c r="C7" s="24" t="s">
        <v>275</v>
      </c>
    </row>
    <row r="10" spans="1:19" x14ac:dyDescent="0.2">
      <c r="B10" s="25" t="s">
        <v>8</v>
      </c>
      <c r="C10" s="24" t="s">
        <v>254</v>
      </c>
    </row>
    <row r="11" spans="1:19" x14ac:dyDescent="0.2">
      <c r="B11" s="25" t="s">
        <v>10</v>
      </c>
      <c r="C11" s="24" t="s">
        <v>9</v>
      </c>
    </row>
    <row r="13" spans="1:19" x14ac:dyDescent="0.2">
      <c r="B13" s="25" t="s">
        <v>11</v>
      </c>
      <c r="C13" s="24" t="s">
        <v>12</v>
      </c>
    </row>
    <row r="14" spans="1:19" x14ac:dyDescent="0.2">
      <c r="C14" s="24" t="s">
        <v>367</v>
      </c>
    </row>
    <row r="19" spans="2:7" x14ac:dyDescent="0.2">
      <c r="B19" s="25" t="s">
        <v>16</v>
      </c>
      <c r="C19" s="24" t="s">
        <v>226</v>
      </c>
    </row>
    <row r="21" spans="2:7" x14ac:dyDescent="0.2">
      <c r="B21" s="25" t="s">
        <v>18</v>
      </c>
      <c r="C21" s="24" t="s">
        <v>368</v>
      </c>
    </row>
    <row r="25" spans="2:7" x14ac:dyDescent="0.2">
      <c r="B25" s="25" t="s">
        <v>21</v>
      </c>
      <c r="C25" s="24" t="s">
        <v>369</v>
      </c>
    </row>
    <row r="26" spans="2:7" x14ac:dyDescent="0.2">
      <c r="C26" s="24" t="s">
        <v>370</v>
      </c>
    </row>
    <row r="28" spans="2:7" ht="15" x14ac:dyDescent="0.25">
      <c r="G28" s="28"/>
    </row>
    <row r="31" spans="2:7" x14ac:dyDescent="0.2">
      <c r="B31" s="25" t="s">
        <v>26</v>
      </c>
      <c r="C31" s="24" t="s">
        <v>371</v>
      </c>
    </row>
    <row r="35" spans="2:8" x14ac:dyDescent="0.2">
      <c r="B35" s="25" t="s">
        <v>30</v>
      </c>
      <c r="C35" s="26" t="s">
        <v>31</v>
      </c>
      <c r="D35" s="26" t="s">
        <v>32</v>
      </c>
      <c r="E35" s="26" t="s">
        <v>33</v>
      </c>
      <c r="F35" s="26" t="s">
        <v>34</v>
      </c>
      <c r="G35" s="26" t="s">
        <v>35</v>
      </c>
      <c r="H35" s="26" t="s">
        <v>36</v>
      </c>
    </row>
    <row r="36" spans="2:8" x14ac:dyDescent="0.2">
      <c r="C36" s="27">
        <f>'Meginmarkmið 2'!H538</f>
        <v>7</v>
      </c>
      <c r="D36" s="27">
        <f>'Meginmarkmið 2'!H539</f>
        <v>4.333333333333333</v>
      </c>
      <c r="E36" s="27">
        <f>'Meginmarkmið 2'!H540</f>
        <v>4.333333333333333</v>
      </c>
      <c r="F36" s="27">
        <f>'Meginmarkmið 2'!H541</f>
        <v>7.666666666666667</v>
      </c>
      <c r="G36" s="27">
        <f>'Meginmarkmið 2'!H542</f>
        <v>4.333333333333333</v>
      </c>
      <c r="H36" s="27">
        <f>'Meginmarkmið 2'!H550</f>
        <v>7.333333333333333</v>
      </c>
    </row>
    <row r="44" spans="2:8" x14ac:dyDescent="0.2">
      <c r="B44" s="25" t="s">
        <v>43</v>
      </c>
    </row>
  </sheetData>
  <mergeCells count="2">
    <mergeCell ref="C2:E2"/>
    <mergeCell ref="C3:E3"/>
  </mergeCells>
  <pageMargins left="0.7" right="0.7" top="0.75" bottom="0.75" header="0.3" footer="0.3"/>
  <pageSetup paperSize="9" scale="8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091E-3AF8-4BE7-9C98-D91D2D16DFE5}">
  <sheetPr>
    <pageSetUpPr fitToPage="1"/>
  </sheetPr>
  <dimension ref="A2:S45"/>
  <sheetViews>
    <sheetView showGridLines="0" topLeftCell="B1" workbookViewId="0">
      <selection activeCell="I17" sqref="I17"/>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4.25" customHeight="1" x14ac:dyDescent="0.25">
      <c r="A3" s="38"/>
      <c r="B3" s="30" t="s">
        <v>2</v>
      </c>
      <c r="C3" s="41" t="s">
        <v>245</v>
      </c>
      <c r="D3" s="41"/>
      <c r="E3" s="41"/>
      <c r="F3" s="38"/>
      <c r="G3" s="38"/>
      <c r="H3" s="38"/>
      <c r="I3" s="38"/>
      <c r="J3" s="38"/>
      <c r="K3" s="38"/>
      <c r="L3" s="38"/>
      <c r="M3" s="38"/>
      <c r="N3" s="38"/>
      <c r="O3" s="38"/>
      <c r="P3" s="38"/>
      <c r="Q3" s="38"/>
      <c r="R3" s="38"/>
      <c r="S3" s="38"/>
    </row>
    <row r="5" spans="1:19" ht="20.25" x14ac:dyDescent="0.3">
      <c r="B5" s="37" t="s">
        <v>372</v>
      </c>
      <c r="C5" s="37"/>
      <c r="D5" s="37"/>
      <c r="E5" s="37"/>
      <c r="F5" s="37"/>
      <c r="G5" s="37"/>
      <c r="H5" s="37"/>
      <c r="I5" s="37"/>
      <c r="J5" s="37"/>
      <c r="K5" s="37"/>
      <c r="L5" s="37"/>
      <c r="M5" s="37"/>
      <c r="N5" s="37"/>
      <c r="O5" s="37"/>
      <c r="P5" s="37"/>
      <c r="Q5" s="37"/>
      <c r="R5" s="37"/>
      <c r="S5" s="37"/>
    </row>
    <row r="7" spans="1:19" x14ac:dyDescent="0.2">
      <c r="B7" s="25" t="s">
        <v>5</v>
      </c>
      <c r="C7" s="24" t="s">
        <v>275</v>
      </c>
    </row>
    <row r="8" spans="1:19" x14ac:dyDescent="0.2">
      <c r="C8" s="24" t="s">
        <v>336</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173</v>
      </c>
    </row>
    <row r="15" spans="1:19" x14ac:dyDescent="0.2">
      <c r="C15" s="24" t="s">
        <v>69</v>
      </c>
    </row>
    <row r="17" spans="2:9" x14ac:dyDescent="0.2">
      <c r="I17" s="24" t="s">
        <v>373</v>
      </c>
    </row>
    <row r="18" spans="2:9" x14ac:dyDescent="0.2">
      <c r="I18" s="24" t="s">
        <v>374</v>
      </c>
    </row>
    <row r="19" spans="2:9" x14ac:dyDescent="0.2">
      <c r="B19" s="25" t="s">
        <v>16</v>
      </c>
      <c r="C19" s="24" t="s">
        <v>375</v>
      </c>
    </row>
    <row r="21" spans="2:9" x14ac:dyDescent="0.2">
      <c r="B21" s="25" t="s">
        <v>18</v>
      </c>
      <c r="C21" s="24" t="s">
        <v>376</v>
      </c>
    </row>
    <row r="23" spans="2:9" x14ac:dyDescent="0.2">
      <c r="I23" s="24">
        <f>8/30</f>
        <v>0.26666666666666666</v>
      </c>
    </row>
    <row r="25" spans="2:9" x14ac:dyDescent="0.2">
      <c r="B25" s="25" t="s">
        <v>21</v>
      </c>
      <c r="C25" s="24" t="s">
        <v>377</v>
      </c>
    </row>
    <row r="26" spans="2:9" x14ac:dyDescent="0.2">
      <c r="C26" s="24" t="s">
        <v>378</v>
      </c>
    </row>
    <row r="28" spans="2:9" ht="15" x14ac:dyDescent="0.25">
      <c r="G28" s="28"/>
    </row>
    <row r="31" spans="2:9" x14ac:dyDescent="0.2">
      <c r="B31" s="25" t="s">
        <v>26</v>
      </c>
      <c r="C31" s="24" t="s">
        <v>379</v>
      </c>
    </row>
    <row r="32" spans="2:9" x14ac:dyDescent="0.2">
      <c r="C32" s="24" t="s">
        <v>380</v>
      </c>
    </row>
    <row r="35" spans="2:8" x14ac:dyDescent="0.2">
      <c r="B35" s="25" t="s">
        <v>30</v>
      </c>
      <c r="C35" s="26" t="s">
        <v>31</v>
      </c>
      <c r="D35" s="26" t="s">
        <v>32</v>
      </c>
      <c r="E35" s="26" t="s">
        <v>33</v>
      </c>
      <c r="F35" s="26" t="s">
        <v>34</v>
      </c>
      <c r="G35" s="26" t="s">
        <v>35</v>
      </c>
      <c r="H35" s="26" t="s">
        <v>36</v>
      </c>
    </row>
    <row r="36" spans="2:8" x14ac:dyDescent="0.2">
      <c r="C36" s="27">
        <f>'Meginmarkmið 2'!H218</f>
        <v>6.333333333333333</v>
      </c>
      <c r="D36" s="27">
        <f>'Meginmarkmið 2'!H219</f>
        <v>6.333333333333333</v>
      </c>
      <c r="E36" s="27">
        <f>'Meginmarkmið 2'!H220</f>
        <v>6</v>
      </c>
      <c r="F36" s="27">
        <f>'Meginmarkmið 2'!H221</f>
        <v>7</v>
      </c>
      <c r="G36" s="27">
        <f>'Meginmarkmið 2'!H222</f>
        <v>6</v>
      </c>
      <c r="H36" s="27">
        <f>'Meginmarkmið 2'!H234</f>
        <v>7.666666666666667</v>
      </c>
    </row>
    <row r="38" spans="2:8" x14ac:dyDescent="0.2">
      <c r="C38" s="24" t="s">
        <v>363</v>
      </c>
    </row>
    <row r="39" spans="2:8" x14ac:dyDescent="0.2">
      <c r="C39" s="24" t="s">
        <v>364</v>
      </c>
    </row>
    <row r="45" spans="2:8" x14ac:dyDescent="0.2">
      <c r="B45" s="25" t="s">
        <v>43</v>
      </c>
      <c r="C45" s="24" t="s">
        <v>365</v>
      </c>
    </row>
  </sheetData>
  <mergeCells count="2">
    <mergeCell ref="C2:E2"/>
    <mergeCell ref="C3:E3"/>
  </mergeCells>
  <pageMargins left="0.7" right="0.7" top="0.75" bottom="0.75"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2A79A-6FB9-4E77-8AE0-70C0C5324383}">
  <sheetPr>
    <pageSetUpPr fitToPage="1"/>
  </sheetPr>
  <dimension ref="A2:S43"/>
  <sheetViews>
    <sheetView showGridLines="0" workbookViewId="0">
      <selection activeCell="K17" sqref="K17"/>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47</v>
      </c>
      <c r="C3" s="41" t="s">
        <v>48</v>
      </c>
      <c r="D3" s="41"/>
      <c r="E3" s="41"/>
      <c r="F3" s="38"/>
      <c r="G3" s="38"/>
      <c r="H3" s="38"/>
      <c r="I3" s="38"/>
      <c r="J3" s="38"/>
      <c r="K3" s="38"/>
      <c r="L3" s="38"/>
      <c r="M3" s="38"/>
      <c r="N3" s="38"/>
      <c r="O3" s="38"/>
      <c r="P3" s="38"/>
      <c r="Q3" s="38"/>
      <c r="R3" s="38"/>
      <c r="S3" s="38"/>
    </row>
    <row r="5" spans="1:19" ht="22.5" x14ac:dyDescent="0.3">
      <c r="B5" s="42" t="s">
        <v>49</v>
      </c>
      <c r="C5" s="42"/>
      <c r="D5" s="42"/>
      <c r="E5" s="42"/>
      <c r="F5" s="42"/>
      <c r="G5" s="42"/>
      <c r="H5" s="42"/>
      <c r="I5" s="42"/>
      <c r="J5" s="42"/>
      <c r="K5" s="42"/>
      <c r="L5" s="42"/>
      <c r="M5" s="42"/>
      <c r="N5" s="42"/>
      <c r="O5" s="42"/>
      <c r="P5" s="42"/>
      <c r="Q5" s="42"/>
      <c r="R5" s="42"/>
      <c r="S5" s="42"/>
    </row>
    <row r="7" spans="1:19" x14ac:dyDescent="0.2">
      <c r="B7" s="25" t="s">
        <v>5</v>
      </c>
      <c r="C7" s="24" t="s">
        <v>50</v>
      </c>
    </row>
    <row r="8" spans="1:19" x14ac:dyDescent="0.2">
      <c r="C8" s="24" t="s">
        <v>7</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13</v>
      </c>
    </row>
    <row r="15" spans="1:19" x14ac:dyDescent="0.2">
      <c r="C15" s="24" t="s">
        <v>14</v>
      </c>
    </row>
    <row r="16" spans="1:19" x14ac:dyDescent="0.2">
      <c r="C16" s="24" t="s">
        <v>51</v>
      </c>
    </row>
    <row r="18" spans="2:3" x14ac:dyDescent="0.2">
      <c r="B18" s="25" t="s">
        <v>16</v>
      </c>
      <c r="C18" s="24" t="s">
        <v>52</v>
      </c>
    </row>
    <row r="20" spans="2:3" x14ac:dyDescent="0.2">
      <c r="B20" s="25" t="s">
        <v>18</v>
      </c>
      <c r="C20" s="24" t="s">
        <v>53</v>
      </c>
    </row>
    <row r="21" spans="2:3" x14ac:dyDescent="0.2">
      <c r="C21" s="24" t="s">
        <v>54</v>
      </c>
    </row>
    <row r="23" spans="2:3" x14ac:dyDescent="0.2">
      <c r="B23" s="25" t="s">
        <v>21</v>
      </c>
      <c r="C23" s="24" t="s">
        <v>55</v>
      </c>
    </row>
    <row r="24" spans="2:3" x14ac:dyDescent="0.2">
      <c r="C24" s="24" t="s">
        <v>56</v>
      </c>
    </row>
    <row r="25" spans="2:3" x14ac:dyDescent="0.2">
      <c r="C25" s="24" t="s">
        <v>57</v>
      </c>
    </row>
    <row r="26" spans="2:3" x14ac:dyDescent="0.2">
      <c r="C26" s="24" t="s">
        <v>58</v>
      </c>
    </row>
    <row r="29" spans="2:3" x14ac:dyDescent="0.2">
      <c r="B29" s="25" t="s">
        <v>26</v>
      </c>
      <c r="C29" s="24" t="s">
        <v>59</v>
      </c>
    </row>
    <row r="30" spans="2:3" x14ac:dyDescent="0.2">
      <c r="C30" s="24" t="s">
        <v>60</v>
      </c>
    </row>
    <row r="33" spans="2:8" x14ac:dyDescent="0.2">
      <c r="B33" s="25" t="s">
        <v>30</v>
      </c>
      <c r="C33" s="26" t="s">
        <v>31</v>
      </c>
      <c r="D33" s="26" t="s">
        <v>32</v>
      </c>
      <c r="E33" s="26" t="s">
        <v>33</v>
      </c>
      <c r="F33" s="26" t="s">
        <v>34</v>
      </c>
      <c r="G33" s="26" t="s">
        <v>35</v>
      </c>
      <c r="H33" s="26" t="s">
        <v>36</v>
      </c>
    </row>
    <row r="34" spans="2:8" x14ac:dyDescent="0.2">
      <c r="C34" s="27">
        <f>'Meginmarkmið 2'!H129</f>
        <v>9</v>
      </c>
      <c r="D34" s="27">
        <f>'Meginmarkmið 2'!H130</f>
        <v>6.333333333333333</v>
      </c>
      <c r="E34" s="27">
        <f>'Meginmarkmið 2'!H131</f>
        <v>7.666666666666667</v>
      </c>
      <c r="F34" s="27">
        <f>'Meginmarkmið 2'!H132</f>
        <v>6.666666666666667</v>
      </c>
      <c r="G34" s="27">
        <f>'Meginmarkmið 2'!H133</f>
        <v>8</v>
      </c>
      <c r="H34" s="27">
        <f>'Meginmarkmið 2'!H145</f>
        <v>9.3333333333333339</v>
      </c>
    </row>
    <row r="36" spans="2:8" x14ac:dyDescent="0.2">
      <c r="C36" s="24" t="s">
        <v>61</v>
      </c>
    </row>
    <row r="37" spans="2:8" x14ac:dyDescent="0.2">
      <c r="C37" s="24" t="s">
        <v>62</v>
      </c>
    </row>
    <row r="43" spans="2:8" x14ac:dyDescent="0.2">
      <c r="B43" s="25" t="s">
        <v>43</v>
      </c>
      <c r="C43" s="24" t="s">
        <v>63</v>
      </c>
    </row>
  </sheetData>
  <mergeCells count="3">
    <mergeCell ref="B5:S5"/>
    <mergeCell ref="C2:E2"/>
    <mergeCell ref="C3:E3"/>
  </mergeCells>
  <pageMargins left="0.7" right="0.7" top="0.75" bottom="0.75" header="0.3" footer="0.3"/>
  <pageSetup paperSize="9" scale="76"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046BB-C29F-4059-9162-59AC1E861BEE}">
  <dimension ref="A1:H120"/>
  <sheetViews>
    <sheetView showGridLines="0" topLeftCell="C1" zoomScale="85" zoomScaleNormal="85" workbookViewId="0">
      <selection activeCell="E26" sqref="E26"/>
    </sheetView>
    <sheetView topLeftCell="A97" zoomScale="85" zoomScaleNormal="85" workbookViewId="1">
      <selection activeCell="B4" sqref="B4:F4"/>
    </sheetView>
  </sheetViews>
  <sheetFormatPr defaultRowHeight="15" x14ac:dyDescent="0.25"/>
  <cols>
    <col min="1" max="1" width="29.28515625" bestFit="1" customWidth="1"/>
    <col min="2" max="2" width="66.140625" customWidth="1"/>
    <col min="3" max="3" width="6.140625" customWidth="1"/>
    <col min="4" max="4" width="66.140625" customWidth="1"/>
    <col min="5" max="5" width="6.140625" customWidth="1"/>
    <col min="6" max="6" width="66.140625" customWidth="1"/>
    <col min="8" max="8" width="80.7109375" customWidth="1"/>
    <col min="9" max="9" width="9.140625" bestFit="1" customWidth="1"/>
  </cols>
  <sheetData>
    <row r="1" spans="1:8" ht="32.25" thickBot="1" x14ac:dyDescent="0.55000000000000004">
      <c r="A1" s="9"/>
      <c r="B1" s="47" t="s">
        <v>400</v>
      </c>
      <c r="C1" s="47"/>
      <c r="D1" s="47"/>
      <c r="E1" s="47"/>
      <c r="F1" s="47"/>
    </row>
    <row r="2" spans="1:8" ht="15.75" thickTop="1" x14ac:dyDescent="0.25">
      <c r="B2" s="3" t="s">
        <v>390</v>
      </c>
      <c r="D2" s="21" t="s">
        <v>391</v>
      </c>
      <c r="F2" s="1" t="s">
        <v>392</v>
      </c>
      <c r="H2" s="17" t="s">
        <v>401</v>
      </c>
    </row>
    <row r="3" spans="1:8" x14ac:dyDescent="0.25">
      <c r="B3" s="2"/>
    </row>
    <row r="4" spans="1:8" ht="21" customHeight="1" x14ac:dyDescent="0.35">
      <c r="A4" s="5"/>
      <c r="B4" s="48" t="s">
        <v>402</v>
      </c>
      <c r="C4" s="48"/>
      <c r="D4" s="48"/>
      <c r="E4" s="48"/>
      <c r="F4" s="48"/>
    </row>
    <row r="5" spans="1:8" x14ac:dyDescent="0.25">
      <c r="B5" s="2"/>
    </row>
    <row r="6" spans="1:8" ht="18.75" x14ac:dyDescent="0.3">
      <c r="A6" s="4" t="s">
        <v>403</v>
      </c>
      <c r="B6" s="46" t="s">
        <v>106</v>
      </c>
      <c r="C6" s="46"/>
      <c r="D6" s="46"/>
      <c r="E6" s="46"/>
      <c r="F6" s="46"/>
    </row>
    <row r="7" spans="1:8" x14ac:dyDescent="0.25">
      <c r="A7" t="s">
        <v>5</v>
      </c>
      <c r="B7" s="6" t="s">
        <v>404</v>
      </c>
      <c r="D7" s="6"/>
      <c r="F7" s="6" t="s">
        <v>405</v>
      </c>
      <c r="H7" s="6"/>
    </row>
    <row r="8" spans="1:8" x14ac:dyDescent="0.25">
      <c r="A8" t="s">
        <v>406</v>
      </c>
      <c r="B8" s="6" t="s">
        <v>9</v>
      </c>
      <c r="D8" s="6" t="s">
        <v>9</v>
      </c>
      <c r="F8" s="6" t="s">
        <v>9</v>
      </c>
      <c r="H8" s="6"/>
    </row>
    <row r="9" spans="1:8" x14ac:dyDescent="0.25">
      <c r="A9" t="s">
        <v>407</v>
      </c>
      <c r="B9" s="6">
        <v>8</v>
      </c>
      <c r="D9" s="6">
        <v>9</v>
      </c>
      <c r="F9" s="6">
        <v>9</v>
      </c>
      <c r="H9" s="18">
        <f>(F9+D9+B9)/3</f>
        <v>8.6666666666666661</v>
      </c>
    </row>
    <row r="10" spans="1:8" x14ac:dyDescent="0.25">
      <c r="A10" t="s">
        <v>408</v>
      </c>
      <c r="B10" s="6">
        <v>10</v>
      </c>
      <c r="D10" s="6">
        <v>9</v>
      </c>
      <c r="F10" s="6">
        <v>8</v>
      </c>
      <c r="H10" s="18">
        <f>(F10+D10+B10)/3</f>
        <v>9</v>
      </c>
    </row>
    <row r="11" spans="1:8" x14ac:dyDescent="0.25">
      <c r="A11" t="s">
        <v>409</v>
      </c>
      <c r="B11" s="6">
        <v>10</v>
      </c>
      <c r="D11" s="6">
        <v>9</v>
      </c>
      <c r="F11" s="6">
        <v>9</v>
      </c>
      <c r="H11" s="18">
        <f>(F11+D11+B11)/3</f>
        <v>9.3333333333333339</v>
      </c>
    </row>
    <row r="12" spans="1:8" x14ac:dyDescent="0.25">
      <c r="A12" t="s">
        <v>410</v>
      </c>
      <c r="B12" s="6">
        <v>5</v>
      </c>
      <c r="D12" s="6">
        <v>4</v>
      </c>
      <c r="F12" s="6">
        <v>9</v>
      </c>
      <c r="H12" s="18">
        <f>(F12+D12+B12)/3</f>
        <v>6</v>
      </c>
    </row>
    <row r="13" spans="1:8" x14ac:dyDescent="0.25">
      <c r="A13" t="s">
        <v>388</v>
      </c>
      <c r="B13" s="7">
        <v>5</v>
      </c>
      <c r="D13" s="7">
        <v>8</v>
      </c>
      <c r="F13" s="7">
        <v>8</v>
      </c>
      <c r="H13" s="18">
        <f>(F13+D13+B13)/3</f>
        <v>7</v>
      </c>
    </row>
    <row r="14" spans="1:8" x14ac:dyDescent="0.25">
      <c r="A14" t="s">
        <v>11</v>
      </c>
      <c r="B14" s="6" t="s">
        <v>411</v>
      </c>
      <c r="D14" s="6" t="s">
        <v>412</v>
      </c>
      <c r="F14" s="6" t="s">
        <v>413</v>
      </c>
      <c r="H14" s="18"/>
    </row>
    <row r="15" spans="1:8" x14ac:dyDescent="0.25">
      <c r="A15" t="s">
        <v>414</v>
      </c>
      <c r="B15" s="6" t="s">
        <v>415</v>
      </c>
      <c r="D15" s="6" t="s">
        <v>416</v>
      </c>
      <c r="F15" s="6" t="s">
        <v>417</v>
      </c>
      <c r="H15" s="18"/>
    </row>
    <row r="16" spans="1:8" x14ac:dyDescent="0.25">
      <c r="A16" t="s">
        <v>418</v>
      </c>
      <c r="B16" s="6" t="s">
        <v>419</v>
      </c>
      <c r="D16" s="6" t="s">
        <v>420</v>
      </c>
      <c r="F16" s="6" t="s">
        <v>421</v>
      </c>
      <c r="H16" s="18"/>
    </row>
    <row r="17" spans="1:8" x14ac:dyDescent="0.25">
      <c r="A17" t="s">
        <v>422</v>
      </c>
      <c r="B17" s="6" t="s">
        <v>9</v>
      </c>
      <c r="D17" s="6" t="s">
        <v>423</v>
      </c>
      <c r="F17" s="6" t="s">
        <v>9</v>
      </c>
      <c r="H17" s="18"/>
    </row>
    <row r="18" spans="1:8" x14ac:dyDescent="0.25">
      <c r="A18" t="s">
        <v>424</v>
      </c>
      <c r="B18" s="8">
        <v>43739</v>
      </c>
      <c r="D18" s="8">
        <v>43739</v>
      </c>
      <c r="F18" s="12">
        <v>43766</v>
      </c>
      <c r="H18" s="18"/>
    </row>
    <row r="19" spans="1:8" ht="45" x14ac:dyDescent="0.25">
      <c r="A19" t="s">
        <v>21</v>
      </c>
      <c r="B19" s="6" t="s">
        <v>425</v>
      </c>
      <c r="D19" s="6" t="s">
        <v>426</v>
      </c>
      <c r="F19" s="6" t="s">
        <v>427</v>
      </c>
      <c r="H19" s="18"/>
    </row>
    <row r="20" spans="1:8" ht="30" x14ac:dyDescent="0.25">
      <c r="B20" s="6" t="s">
        <v>428</v>
      </c>
      <c r="D20" s="6" t="s">
        <v>429</v>
      </c>
      <c r="F20" s="6"/>
      <c r="H20" s="18"/>
    </row>
    <row r="21" spans="1:8" x14ac:dyDescent="0.25">
      <c r="B21" s="6" t="s">
        <v>430</v>
      </c>
      <c r="D21" s="6" t="s">
        <v>431</v>
      </c>
      <c r="F21" s="6"/>
      <c r="H21" s="18"/>
    </row>
    <row r="22" spans="1:8" x14ac:dyDescent="0.25">
      <c r="B22" s="6" t="s">
        <v>432</v>
      </c>
      <c r="D22" s="6" t="s">
        <v>433</v>
      </c>
      <c r="F22" s="6"/>
      <c r="H22" s="18"/>
    </row>
    <row r="23" spans="1:8" ht="30" x14ac:dyDescent="0.25">
      <c r="B23" s="6" t="s">
        <v>434</v>
      </c>
      <c r="D23" s="6"/>
      <c r="F23" s="6"/>
      <c r="H23" s="18"/>
    </row>
    <row r="24" spans="1:8" x14ac:dyDescent="0.25">
      <c r="A24" t="s">
        <v>435</v>
      </c>
      <c r="B24" s="6" t="s">
        <v>436</v>
      </c>
      <c r="D24" s="6" t="s">
        <v>437</v>
      </c>
      <c r="F24" s="6" t="s">
        <v>438</v>
      </c>
      <c r="H24" s="18"/>
    </row>
    <row r="25" spans="1:8" x14ac:dyDescent="0.25">
      <c r="A25" t="s">
        <v>439</v>
      </c>
      <c r="B25" s="6">
        <v>8</v>
      </c>
      <c r="D25" s="6">
        <v>8</v>
      </c>
      <c r="F25" s="6">
        <v>9</v>
      </c>
      <c r="H25" s="18">
        <f>(F25+D25+B25)/3</f>
        <v>8.3333333333333339</v>
      </c>
    </row>
    <row r="26" spans="1:8" x14ac:dyDescent="0.25">
      <c r="A26" t="s">
        <v>26</v>
      </c>
      <c r="B26" s="6" t="s">
        <v>440</v>
      </c>
      <c r="D26" s="6" t="s">
        <v>441</v>
      </c>
      <c r="F26" s="6"/>
      <c r="H26" s="6"/>
    </row>
    <row r="27" spans="1:8" x14ac:dyDescent="0.25">
      <c r="H27" s="19"/>
    </row>
    <row r="29" spans="1:8" ht="18.75" x14ac:dyDescent="0.3">
      <c r="A29" s="4" t="s">
        <v>403</v>
      </c>
      <c r="B29" s="46" t="s">
        <v>442</v>
      </c>
      <c r="C29" s="46"/>
      <c r="D29" s="46"/>
      <c r="E29" s="46"/>
      <c r="F29" s="46"/>
    </row>
    <row r="30" spans="1:8" x14ac:dyDescent="0.25">
      <c r="A30" t="s">
        <v>5</v>
      </c>
      <c r="B30" s="6" t="s">
        <v>443</v>
      </c>
      <c r="D30" s="6"/>
      <c r="F30" s="6" t="s">
        <v>444</v>
      </c>
      <c r="H30" s="6"/>
    </row>
    <row r="31" spans="1:8" x14ac:dyDescent="0.25">
      <c r="A31" t="s">
        <v>406</v>
      </c>
      <c r="B31" s="6" t="s">
        <v>9</v>
      </c>
      <c r="D31" s="6" t="s">
        <v>9</v>
      </c>
      <c r="F31" s="6" t="s">
        <v>423</v>
      </c>
      <c r="H31" s="6"/>
    </row>
    <row r="32" spans="1:8" x14ac:dyDescent="0.25">
      <c r="A32" t="s">
        <v>407</v>
      </c>
      <c r="B32" s="6">
        <v>8</v>
      </c>
      <c r="D32" s="6">
        <v>9</v>
      </c>
      <c r="F32" s="6">
        <v>10</v>
      </c>
      <c r="H32" s="18">
        <f>(F32+D32+B32)/3</f>
        <v>9</v>
      </c>
    </row>
    <row r="33" spans="1:8" x14ac:dyDescent="0.25">
      <c r="A33" t="s">
        <v>408</v>
      </c>
      <c r="B33" s="6">
        <v>10</v>
      </c>
      <c r="D33" s="6">
        <v>9</v>
      </c>
      <c r="F33" s="6">
        <v>9</v>
      </c>
      <c r="H33" s="18">
        <f>(F33+D33+B33)/3</f>
        <v>9.3333333333333339</v>
      </c>
    </row>
    <row r="34" spans="1:8" x14ac:dyDescent="0.25">
      <c r="A34" t="s">
        <v>409</v>
      </c>
      <c r="B34" s="6">
        <v>5</v>
      </c>
      <c r="D34" s="6">
        <v>6</v>
      </c>
      <c r="F34" s="6">
        <v>10</v>
      </c>
      <c r="H34" s="18">
        <f>(F34+D34+B34)/3</f>
        <v>7</v>
      </c>
    </row>
    <row r="35" spans="1:8" x14ac:dyDescent="0.25">
      <c r="A35" t="s">
        <v>410</v>
      </c>
      <c r="B35" s="6">
        <v>5</v>
      </c>
      <c r="D35" s="6">
        <v>7</v>
      </c>
      <c r="F35" s="6">
        <v>8</v>
      </c>
      <c r="H35" s="18">
        <f>(F35+D35+B35)/3</f>
        <v>6.666666666666667</v>
      </c>
    </row>
    <row r="36" spans="1:8" x14ac:dyDescent="0.25">
      <c r="A36" t="s">
        <v>445</v>
      </c>
      <c r="B36" s="7">
        <v>7</v>
      </c>
      <c r="D36" s="7">
        <v>8</v>
      </c>
      <c r="F36" s="7">
        <v>10</v>
      </c>
      <c r="H36" s="18">
        <f>(F36+D36+B36)/3</f>
        <v>8.3333333333333339</v>
      </c>
    </row>
    <row r="37" spans="1:8" x14ac:dyDescent="0.25">
      <c r="A37" t="s">
        <v>11</v>
      </c>
      <c r="B37" s="6" t="s">
        <v>446</v>
      </c>
      <c r="D37" s="6" t="s">
        <v>447</v>
      </c>
      <c r="F37" s="6" t="s">
        <v>413</v>
      </c>
      <c r="H37" s="18"/>
    </row>
    <row r="38" spans="1:8" x14ac:dyDescent="0.25">
      <c r="A38" t="s">
        <v>414</v>
      </c>
      <c r="B38" s="6" t="s">
        <v>415</v>
      </c>
      <c r="D38" s="6" t="s">
        <v>448</v>
      </c>
      <c r="F38" s="6" t="s">
        <v>449</v>
      </c>
      <c r="H38" s="18"/>
    </row>
    <row r="39" spans="1:8" x14ac:dyDescent="0.25">
      <c r="A39" t="s">
        <v>418</v>
      </c>
      <c r="B39" s="6" t="s">
        <v>450</v>
      </c>
      <c r="D39" s="6" t="s">
        <v>451</v>
      </c>
      <c r="F39" s="6" t="s">
        <v>452</v>
      </c>
      <c r="H39" s="18"/>
    </row>
    <row r="40" spans="1:8" x14ac:dyDescent="0.25">
      <c r="A40" t="s">
        <v>422</v>
      </c>
      <c r="B40" s="6" t="s">
        <v>9</v>
      </c>
      <c r="D40" s="6" t="s">
        <v>9</v>
      </c>
      <c r="F40" s="6" t="s">
        <v>423</v>
      </c>
      <c r="H40" s="18"/>
    </row>
    <row r="41" spans="1:8" x14ac:dyDescent="0.25">
      <c r="A41" t="s">
        <v>424</v>
      </c>
      <c r="B41" s="8">
        <v>43739</v>
      </c>
      <c r="D41" s="8">
        <v>43739</v>
      </c>
      <c r="F41" s="12">
        <v>43766</v>
      </c>
      <c r="H41" s="18"/>
    </row>
    <row r="42" spans="1:8" x14ac:dyDescent="0.25">
      <c r="A42" t="s">
        <v>21</v>
      </c>
      <c r="B42" s="6" t="s">
        <v>453</v>
      </c>
      <c r="D42" s="6" t="s">
        <v>454</v>
      </c>
      <c r="F42" s="6" t="s">
        <v>455</v>
      </c>
      <c r="H42" s="18"/>
    </row>
    <row r="43" spans="1:8" ht="30" x14ac:dyDescent="0.25">
      <c r="B43" s="6" t="s">
        <v>456</v>
      </c>
      <c r="D43" s="6" t="s">
        <v>457</v>
      </c>
      <c r="F43" s="6"/>
      <c r="H43" s="18"/>
    </row>
    <row r="44" spans="1:8" x14ac:dyDescent="0.25">
      <c r="B44" s="6" t="s">
        <v>458</v>
      </c>
      <c r="D44" s="6" t="s">
        <v>459</v>
      </c>
      <c r="F44" s="6"/>
      <c r="H44" s="18"/>
    </row>
    <row r="45" spans="1:8" ht="30" x14ac:dyDescent="0.25">
      <c r="B45" s="6" t="s">
        <v>460</v>
      </c>
      <c r="D45" s="6"/>
      <c r="F45" s="6"/>
      <c r="H45" s="18"/>
    </row>
    <row r="46" spans="1:8" x14ac:dyDescent="0.25">
      <c r="B46" s="6"/>
      <c r="D46" s="6"/>
      <c r="F46" s="6"/>
      <c r="H46" s="18"/>
    </row>
    <row r="47" spans="1:8" x14ac:dyDescent="0.25">
      <c r="A47" t="s">
        <v>435</v>
      </c>
      <c r="B47" s="6" t="s">
        <v>436</v>
      </c>
      <c r="D47" s="6" t="s">
        <v>461</v>
      </c>
      <c r="F47" s="6" t="s">
        <v>462</v>
      </c>
      <c r="H47" s="18"/>
    </row>
    <row r="48" spans="1:8" x14ac:dyDescent="0.25">
      <c r="A48" t="s">
        <v>439</v>
      </c>
      <c r="B48" s="6">
        <v>5</v>
      </c>
      <c r="D48" s="6">
        <v>9</v>
      </c>
      <c r="F48" s="6">
        <v>9</v>
      </c>
      <c r="H48" s="18">
        <f>(F48+D48+B48)/3</f>
        <v>7.666666666666667</v>
      </c>
    </row>
    <row r="49" spans="1:8" x14ac:dyDescent="0.25">
      <c r="A49" t="s">
        <v>26</v>
      </c>
      <c r="B49" s="6" t="s">
        <v>463</v>
      </c>
      <c r="D49" s="6"/>
      <c r="F49" s="6"/>
      <c r="H49" s="6"/>
    </row>
    <row r="50" spans="1:8" x14ac:dyDescent="0.25">
      <c r="H50" s="19"/>
    </row>
    <row r="51" spans="1:8" ht="18.75" x14ac:dyDescent="0.3">
      <c r="A51" s="4" t="s">
        <v>403</v>
      </c>
      <c r="B51" s="46" t="s">
        <v>464</v>
      </c>
      <c r="C51" s="46"/>
      <c r="D51" s="46"/>
      <c r="E51" s="46"/>
      <c r="F51" s="46"/>
    </row>
    <row r="52" spans="1:8" x14ac:dyDescent="0.25">
      <c r="A52" t="s">
        <v>5</v>
      </c>
      <c r="B52" s="6" t="s">
        <v>443</v>
      </c>
      <c r="D52" s="6"/>
      <c r="F52" s="6" t="s">
        <v>444</v>
      </c>
      <c r="H52" s="6"/>
    </row>
    <row r="53" spans="1:8" x14ac:dyDescent="0.25">
      <c r="A53" t="s">
        <v>406</v>
      </c>
      <c r="B53" s="6" t="s">
        <v>9</v>
      </c>
      <c r="D53" s="6" t="s">
        <v>423</v>
      </c>
      <c r="F53" s="6" t="s">
        <v>9</v>
      </c>
      <c r="H53" s="6"/>
    </row>
    <row r="54" spans="1:8" x14ac:dyDescent="0.25">
      <c r="A54" t="s">
        <v>407</v>
      </c>
      <c r="B54" s="6">
        <v>8</v>
      </c>
      <c r="D54" s="6">
        <v>10</v>
      </c>
      <c r="F54" s="6">
        <v>10</v>
      </c>
      <c r="H54" s="18">
        <f>(F54+D54+B54)/3</f>
        <v>9.3333333333333339</v>
      </c>
    </row>
    <row r="55" spans="1:8" x14ac:dyDescent="0.25">
      <c r="A55" t="s">
        <v>408</v>
      </c>
      <c r="B55" s="6">
        <v>8</v>
      </c>
      <c r="D55" s="6">
        <v>7</v>
      </c>
      <c r="F55" s="6">
        <v>10</v>
      </c>
      <c r="H55" s="18">
        <f>(F55+D55+B55)/3</f>
        <v>8.3333333333333339</v>
      </c>
    </row>
    <row r="56" spans="1:8" x14ac:dyDescent="0.25">
      <c r="A56" t="s">
        <v>409</v>
      </c>
      <c r="B56" s="6">
        <v>5</v>
      </c>
      <c r="D56" s="6">
        <v>5</v>
      </c>
      <c r="F56" s="6">
        <v>10</v>
      </c>
      <c r="H56" s="18">
        <f>(F56+D56+B56)/3</f>
        <v>6.666666666666667</v>
      </c>
    </row>
    <row r="57" spans="1:8" x14ac:dyDescent="0.25">
      <c r="A57" t="s">
        <v>410</v>
      </c>
      <c r="B57" s="6">
        <v>6</v>
      </c>
      <c r="D57" s="6">
        <v>7</v>
      </c>
      <c r="F57" s="6">
        <v>6</v>
      </c>
      <c r="H57" s="18">
        <f>(F57+D57+B57)/3</f>
        <v>6.333333333333333</v>
      </c>
    </row>
    <row r="58" spans="1:8" x14ac:dyDescent="0.25">
      <c r="A58" t="s">
        <v>445</v>
      </c>
      <c r="B58" s="7">
        <v>7</v>
      </c>
      <c r="D58" s="7">
        <v>6</v>
      </c>
      <c r="F58" s="7">
        <v>8</v>
      </c>
      <c r="H58" s="18">
        <f>(F58+D58+B58)/3</f>
        <v>7</v>
      </c>
    </row>
    <row r="59" spans="1:8" x14ac:dyDescent="0.25">
      <c r="A59" t="s">
        <v>11</v>
      </c>
      <c r="B59" s="6" t="s">
        <v>446</v>
      </c>
      <c r="D59" s="6" t="s">
        <v>447</v>
      </c>
      <c r="F59" s="6" t="s">
        <v>465</v>
      </c>
      <c r="H59" s="18"/>
    </row>
    <row r="60" spans="1:8" x14ac:dyDescent="0.25">
      <c r="A60" t="s">
        <v>414</v>
      </c>
      <c r="B60" s="6" t="s">
        <v>415</v>
      </c>
      <c r="D60" s="6" t="s">
        <v>92</v>
      </c>
      <c r="F60" s="6" t="s">
        <v>466</v>
      </c>
      <c r="H60" s="18"/>
    </row>
    <row r="61" spans="1:8" x14ac:dyDescent="0.25">
      <c r="A61" t="s">
        <v>418</v>
      </c>
      <c r="B61" s="6" t="s">
        <v>467</v>
      </c>
      <c r="D61" s="6" t="s">
        <v>468</v>
      </c>
      <c r="F61" s="6" t="s">
        <v>469</v>
      </c>
      <c r="H61" s="18"/>
    </row>
    <row r="62" spans="1:8" x14ac:dyDescent="0.25">
      <c r="A62" t="s">
        <v>422</v>
      </c>
      <c r="B62" s="6" t="s">
        <v>9</v>
      </c>
      <c r="D62" s="6" t="s">
        <v>9</v>
      </c>
      <c r="F62" s="6" t="s">
        <v>9</v>
      </c>
      <c r="H62" s="18"/>
    </row>
    <row r="63" spans="1:8" x14ac:dyDescent="0.25">
      <c r="A63" t="s">
        <v>424</v>
      </c>
      <c r="B63" s="8">
        <v>43739</v>
      </c>
      <c r="D63" s="8">
        <v>43739</v>
      </c>
      <c r="F63" s="12">
        <v>43766</v>
      </c>
      <c r="H63" s="18"/>
    </row>
    <row r="64" spans="1:8" ht="35.450000000000003" customHeight="1" x14ac:dyDescent="0.25">
      <c r="A64" t="s">
        <v>21</v>
      </c>
      <c r="B64" s="6" t="s">
        <v>470</v>
      </c>
      <c r="D64" s="6" t="s">
        <v>471</v>
      </c>
      <c r="F64" s="13" t="s">
        <v>472</v>
      </c>
      <c r="H64" s="18"/>
    </row>
    <row r="65" spans="1:8" x14ac:dyDescent="0.25">
      <c r="B65" s="6" t="s">
        <v>456</v>
      </c>
      <c r="D65" s="6" t="s">
        <v>473</v>
      </c>
      <c r="F65" s="14"/>
      <c r="H65" s="18"/>
    </row>
    <row r="66" spans="1:8" x14ac:dyDescent="0.25">
      <c r="B66" s="6" t="s">
        <v>458</v>
      </c>
      <c r="D66" s="6"/>
      <c r="F66" s="6"/>
      <c r="H66" s="18"/>
    </row>
    <row r="67" spans="1:8" x14ac:dyDescent="0.25">
      <c r="B67" s="6" t="s">
        <v>474</v>
      </c>
      <c r="D67" s="6"/>
      <c r="F67" s="6"/>
      <c r="H67" s="18"/>
    </row>
    <row r="68" spans="1:8" x14ac:dyDescent="0.25">
      <c r="B68" s="6" t="s">
        <v>475</v>
      </c>
      <c r="D68" s="6"/>
      <c r="F68" s="6"/>
      <c r="H68" s="18"/>
    </row>
    <row r="69" spans="1:8" ht="30" x14ac:dyDescent="0.25">
      <c r="B69" s="6" t="s">
        <v>476</v>
      </c>
      <c r="D69" s="6"/>
      <c r="F69" s="6"/>
      <c r="H69" s="18"/>
    </row>
    <row r="70" spans="1:8" x14ac:dyDescent="0.25">
      <c r="A70" t="s">
        <v>435</v>
      </c>
      <c r="B70" s="6" t="s">
        <v>436</v>
      </c>
      <c r="D70" s="6" t="s">
        <v>461</v>
      </c>
      <c r="F70" s="6" t="s">
        <v>462</v>
      </c>
      <c r="H70" s="18">
        <f>(F71+D71+B71)/3</f>
        <v>8.3333333333333339</v>
      </c>
    </row>
    <row r="71" spans="1:8" x14ac:dyDescent="0.25">
      <c r="A71" t="s">
        <v>439</v>
      </c>
      <c r="B71" s="6">
        <v>7</v>
      </c>
      <c r="D71" s="6">
        <v>9</v>
      </c>
      <c r="F71" s="6">
        <v>9</v>
      </c>
      <c r="H71" s="6"/>
    </row>
    <row r="72" spans="1:8" ht="30" x14ac:dyDescent="0.25">
      <c r="A72" t="s">
        <v>26</v>
      </c>
      <c r="B72" s="6" t="s">
        <v>477</v>
      </c>
      <c r="D72" s="6"/>
      <c r="F72" s="6"/>
      <c r="H72" s="19"/>
    </row>
    <row r="75" spans="1:8" ht="21" x14ac:dyDescent="0.35">
      <c r="A75" s="5"/>
      <c r="B75" s="48" t="s">
        <v>478</v>
      </c>
      <c r="C75" s="48"/>
      <c r="D75" s="48"/>
      <c r="E75" s="48"/>
      <c r="F75" s="48"/>
    </row>
    <row r="76" spans="1:8" x14ac:dyDescent="0.25">
      <c r="B76" s="2"/>
    </row>
    <row r="77" spans="1:8" ht="18.75" x14ac:dyDescent="0.3">
      <c r="A77" s="4" t="s">
        <v>403</v>
      </c>
      <c r="B77" s="46" t="s">
        <v>479</v>
      </c>
      <c r="C77" s="46"/>
      <c r="D77" s="46"/>
      <c r="E77" s="46"/>
      <c r="F77" s="46"/>
    </row>
    <row r="78" spans="1:8" x14ac:dyDescent="0.25">
      <c r="A78" t="s">
        <v>5</v>
      </c>
      <c r="B78" s="6" t="s">
        <v>480</v>
      </c>
      <c r="D78" s="6"/>
      <c r="F78" s="6" t="s">
        <v>6</v>
      </c>
      <c r="H78" s="6"/>
    </row>
    <row r="79" spans="1:8" x14ac:dyDescent="0.25">
      <c r="A79" t="s">
        <v>406</v>
      </c>
      <c r="B79" s="6" t="s">
        <v>9</v>
      </c>
      <c r="D79" s="6" t="s">
        <v>423</v>
      </c>
      <c r="F79" s="6" t="s">
        <v>423</v>
      </c>
      <c r="H79" s="6"/>
    </row>
    <row r="80" spans="1:8" x14ac:dyDescent="0.25">
      <c r="A80" t="s">
        <v>407</v>
      </c>
      <c r="B80" s="6">
        <v>7</v>
      </c>
      <c r="D80" s="6">
        <v>7</v>
      </c>
      <c r="F80" s="6">
        <v>9</v>
      </c>
      <c r="H80" s="18">
        <f>(F80+D80+B80)/3</f>
        <v>7.666666666666667</v>
      </c>
    </row>
    <row r="81" spans="1:8" x14ac:dyDescent="0.25">
      <c r="A81" t="s">
        <v>408</v>
      </c>
      <c r="B81" s="6">
        <v>5</v>
      </c>
      <c r="D81" s="6">
        <v>4</v>
      </c>
      <c r="F81" s="6">
        <v>3</v>
      </c>
      <c r="H81" s="18">
        <f>(F81+D81+B81)/3</f>
        <v>4</v>
      </c>
    </row>
    <row r="82" spans="1:8" x14ac:dyDescent="0.25">
      <c r="A82" t="s">
        <v>409</v>
      </c>
      <c r="B82" s="6">
        <v>5</v>
      </c>
      <c r="D82" s="6">
        <v>4</v>
      </c>
      <c r="F82" s="6">
        <v>6</v>
      </c>
      <c r="H82" s="18">
        <f>(F82+D82+B82)/3</f>
        <v>5</v>
      </c>
    </row>
    <row r="83" spans="1:8" x14ac:dyDescent="0.25">
      <c r="A83" t="s">
        <v>410</v>
      </c>
      <c r="B83" s="6">
        <v>7</v>
      </c>
      <c r="D83" s="6">
        <v>7</v>
      </c>
      <c r="F83" s="6">
        <v>8</v>
      </c>
      <c r="H83" s="18">
        <f>(F83+D83+B83)/3</f>
        <v>7.333333333333333</v>
      </c>
    </row>
    <row r="84" spans="1:8" x14ac:dyDescent="0.25">
      <c r="A84" t="s">
        <v>388</v>
      </c>
      <c r="B84" s="7">
        <v>2</v>
      </c>
      <c r="D84" s="7">
        <v>4</v>
      </c>
      <c r="F84" s="20">
        <v>6</v>
      </c>
      <c r="H84" s="18">
        <f>(F84+D84+B84)/3</f>
        <v>4</v>
      </c>
    </row>
    <row r="85" spans="1:8" x14ac:dyDescent="0.25">
      <c r="A85" t="s">
        <v>11</v>
      </c>
      <c r="B85" s="6" t="s">
        <v>12</v>
      </c>
      <c r="D85" s="6" t="s">
        <v>481</v>
      </c>
      <c r="F85" s="6" t="s">
        <v>482</v>
      </c>
      <c r="H85" s="18"/>
    </row>
    <row r="86" spans="1:8" x14ac:dyDescent="0.25">
      <c r="A86" t="s">
        <v>414</v>
      </c>
      <c r="B86" s="6" t="s">
        <v>415</v>
      </c>
      <c r="D86" s="6" t="s">
        <v>92</v>
      </c>
      <c r="F86" s="6" t="s">
        <v>483</v>
      </c>
      <c r="H86" s="18"/>
    </row>
    <row r="87" spans="1:8" x14ac:dyDescent="0.25">
      <c r="A87" t="s">
        <v>418</v>
      </c>
      <c r="B87" s="6" t="s">
        <v>484</v>
      </c>
      <c r="D87" s="6" t="s">
        <v>95</v>
      </c>
      <c r="F87" s="6" t="s">
        <v>485</v>
      </c>
      <c r="H87" s="18"/>
    </row>
    <row r="88" spans="1:8" x14ac:dyDescent="0.25">
      <c r="A88" t="s">
        <v>422</v>
      </c>
      <c r="B88" s="6" t="s">
        <v>9</v>
      </c>
      <c r="D88" s="6" t="s">
        <v>423</v>
      </c>
      <c r="F88" s="6" t="s">
        <v>9</v>
      </c>
      <c r="H88" s="18"/>
    </row>
    <row r="89" spans="1:8" x14ac:dyDescent="0.25">
      <c r="A89" t="s">
        <v>424</v>
      </c>
      <c r="B89" s="8">
        <v>43739</v>
      </c>
      <c r="D89" s="8">
        <v>43739</v>
      </c>
      <c r="F89" s="12">
        <v>43766</v>
      </c>
      <c r="H89" s="18"/>
    </row>
    <row r="90" spans="1:8" x14ac:dyDescent="0.25">
      <c r="A90" t="s">
        <v>21</v>
      </c>
      <c r="B90" s="6" t="s">
        <v>486</v>
      </c>
      <c r="D90" s="6" t="s">
        <v>487</v>
      </c>
      <c r="F90" s="6" t="s">
        <v>488</v>
      </c>
      <c r="H90" s="18"/>
    </row>
    <row r="91" spans="1:8" ht="30" x14ac:dyDescent="0.25">
      <c r="B91" s="6" t="s">
        <v>489</v>
      </c>
      <c r="D91" s="6" t="s">
        <v>490</v>
      </c>
      <c r="F91" s="6"/>
      <c r="H91" s="18"/>
    </row>
    <row r="92" spans="1:8" ht="30" x14ac:dyDescent="0.25">
      <c r="B92" s="6" t="s">
        <v>491</v>
      </c>
      <c r="D92" s="6"/>
      <c r="F92" s="6"/>
      <c r="H92" s="18"/>
    </row>
    <row r="93" spans="1:8" x14ac:dyDescent="0.25">
      <c r="B93" s="6"/>
      <c r="D93" s="6"/>
      <c r="F93" s="6"/>
      <c r="H93" s="18"/>
    </row>
    <row r="94" spans="1:8" x14ac:dyDescent="0.25">
      <c r="B94" s="6"/>
      <c r="D94" s="6"/>
      <c r="F94" s="6"/>
      <c r="H94" s="18"/>
    </row>
    <row r="95" spans="1:8" x14ac:dyDescent="0.25">
      <c r="A95" t="s">
        <v>435</v>
      </c>
      <c r="B95" s="6" t="s">
        <v>436</v>
      </c>
      <c r="D95" s="6" t="s">
        <v>461</v>
      </c>
      <c r="F95" s="6" t="s">
        <v>492</v>
      </c>
      <c r="H95" s="18"/>
    </row>
    <row r="96" spans="1:8" x14ac:dyDescent="0.25">
      <c r="A96" t="s">
        <v>439</v>
      </c>
      <c r="B96" s="6">
        <v>7</v>
      </c>
      <c r="D96" s="6">
        <v>8</v>
      </c>
      <c r="F96" s="6">
        <v>10</v>
      </c>
      <c r="H96" s="18">
        <f>(F96+D96+B96)/3</f>
        <v>8.3333333333333339</v>
      </c>
    </row>
    <row r="97" spans="1:8" ht="30" x14ac:dyDescent="0.25">
      <c r="A97" t="s">
        <v>26</v>
      </c>
      <c r="B97" s="6" t="s">
        <v>493</v>
      </c>
      <c r="D97" s="6" t="s">
        <v>494</v>
      </c>
      <c r="F97" s="6"/>
      <c r="H97" s="6"/>
    </row>
    <row r="98" spans="1:8" x14ac:dyDescent="0.25">
      <c r="H98" s="19"/>
    </row>
    <row r="100" spans="1:8" ht="18.75" x14ac:dyDescent="0.3">
      <c r="A100" s="4" t="s">
        <v>403</v>
      </c>
      <c r="B100" s="46" t="s">
        <v>223</v>
      </c>
      <c r="C100" s="46"/>
      <c r="D100" s="46"/>
      <c r="E100" s="46"/>
      <c r="F100" s="46"/>
    </row>
    <row r="101" spans="1:8" x14ac:dyDescent="0.25">
      <c r="A101" t="s">
        <v>5</v>
      </c>
      <c r="B101" s="6" t="s">
        <v>495</v>
      </c>
      <c r="D101" s="6"/>
      <c r="F101" s="6" t="s">
        <v>6</v>
      </c>
      <c r="H101" s="6"/>
    </row>
    <row r="102" spans="1:8" x14ac:dyDescent="0.25">
      <c r="A102" t="s">
        <v>406</v>
      </c>
      <c r="B102" s="6" t="s">
        <v>254</v>
      </c>
      <c r="D102" s="6" t="s">
        <v>423</v>
      </c>
      <c r="F102" s="6" t="s">
        <v>9</v>
      </c>
      <c r="H102" s="6"/>
    </row>
    <row r="103" spans="1:8" x14ac:dyDescent="0.25">
      <c r="A103" t="s">
        <v>407</v>
      </c>
      <c r="B103" s="6">
        <v>8</v>
      </c>
      <c r="D103" s="6">
        <v>6</v>
      </c>
      <c r="F103" s="6">
        <v>10</v>
      </c>
      <c r="H103" s="18">
        <f>(F103+D103+B103)/3</f>
        <v>8</v>
      </c>
    </row>
    <row r="104" spans="1:8" x14ac:dyDescent="0.25">
      <c r="A104" t="s">
        <v>408</v>
      </c>
      <c r="B104" s="6">
        <v>5</v>
      </c>
      <c r="D104" s="6">
        <v>5</v>
      </c>
      <c r="F104" s="6">
        <v>5</v>
      </c>
      <c r="H104" s="18">
        <f>(F104+D104+B104)/3</f>
        <v>5</v>
      </c>
    </row>
    <row r="105" spans="1:8" x14ac:dyDescent="0.25">
      <c r="A105" t="s">
        <v>409</v>
      </c>
      <c r="B105" s="6">
        <v>5</v>
      </c>
      <c r="D105" s="6">
        <v>5</v>
      </c>
      <c r="F105" s="6">
        <v>6</v>
      </c>
      <c r="H105" s="18">
        <f>(F105+D105+B105)/3</f>
        <v>5.333333333333333</v>
      </c>
    </row>
    <row r="106" spans="1:8" x14ac:dyDescent="0.25">
      <c r="A106" t="s">
        <v>410</v>
      </c>
      <c r="B106" s="6">
        <v>8</v>
      </c>
      <c r="D106" s="6">
        <v>9</v>
      </c>
      <c r="F106" s="6">
        <v>9</v>
      </c>
      <c r="H106" s="18">
        <f>(F106+D106+B106)/3</f>
        <v>8.6666666666666661</v>
      </c>
    </row>
    <row r="107" spans="1:8" x14ac:dyDescent="0.25">
      <c r="A107" t="s">
        <v>445</v>
      </c>
      <c r="B107" s="7">
        <v>2</v>
      </c>
      <c r="D107" s="7">
        <v>2</v>
      </c>
      <c r="F107" s="7">
        <v>7</v>
      </c>
      <c r="H107" s="18">
        <f>(F107+D107+B107)/3</f>
        <v>3.6666666666666665</v>
      </c>
    </row>
    <row r="108" spans="1:8" x14ac:dyDescent="0.25">
      <c r="A108" t="s">
        <v>11</v>
      </c>
      <c r="B108" s="6" t="s">
        <v>496</v>
      </c>
      <c r="D108" s="6" t="s">
        <v>497</v>
      </c>
      <c r="F108" s="6" t="s">
        <v>498</v>
      </c>
      <c r="H108" s="18"/>
    </row>
    <row r="109" spans="1:8" x14ac:dyDescent="0.25">
      <c r="A109" t="s">
        <v>414</v>
      </c>
      <c r="B109" s="6" t="s">
        <v>499</v>
      </c>
      <c r="D109" s="6" t="s">
        <v>226</v>
      </c>
      <c r="F109" s="6" t="s">
        <v>500</v>
      </c>
      <c r="H109" s="18"/>
    </row>
    <row r="110" spans="1:8" x14ac:dyDescent="0.25">
      <c r="A110" t="s">
        <v>418</v>
      </c>
      <c r="B110" s="6" t="s">
        <v>257</v>
      </c>
      <c r="D110" s="6" t="s">
        <v>95</v>
      </c>
      <c r="F110" s="6" t="s">
        <v>501</v>
      </c>
      <c r="H110" s="18"/>
    </row>
    <row r="111" spans="1:8" x14ac:dyDescent="0.25">
      <c r="A111" t="s">
        <v>422</v>
      </c>
      <c r="B111" s="6" t="s">
        <v>9</v>
      </c>
      <c r="D111" s="6" t="s">
        <v>423</v>
      </c>
      <c r="F111" s="6" t="s">
        <v>9</v>
      </c>
      <c r="H111" s="18"/>
    </row>
    <row r="112" spans="1:8" x14ac:dyDescent="0.25">
      <c r="A112" t="s">
        <v>424</v>
      </c>
      <c r="B112" s="8">
        <v>43739</v>
      </c>
      <c r="D112" s="8">
        <v>43739</v>
      </c>
      <c r="F112" s="12">
        <v>43766</v>
      </c>
      <c r="H112" s="18"/>
    </row>
    <row r="113" spans="1:8" x14ac:dyDescent="0.25">
      <c r="A113" t="s">
        <v>21</v>
      </c>
      <c r="B113" s="6" t="s">
        <v>502</v>
      </c>
      <c r="D113" s="6"/>
      <c r="F113" s="6"/>
      <c r="H113" s="18"/>
    </row>
    <row r="114" spans="1:8" ht="30" x14ac:dyDescent="0.25">
      <c r="B114" s="6" t="s">
        <v>503</v>
      </c>
      <c r="D114" s="6"/>
      <c r="F114" s="6"/>
      <c r="H114" s="18"/>
    </row>
    <row r="115" spans="1:8" ht="30" x14ac:dyDescent="0.25">
      <c r="B115" s="6" t="s">
        <v>504</v>
      </c>
      <c r="D115" s="6"/>
      <c r="F115" s="6"/>
      <c r="H115" s="18"/>
    </row>
    <row r="116" spans="1:8" x14ac:dyDescent="0.25">
      <c r="B116" s="6" t="s">
        <v>505</v>
      </c>
      <c r="D116" s="6"/>
      <c r="F116" s="6"/>
      <c r="H116" s="18"/>
    </row>
    <row r="117" spans="1:8" x14ac:dyDescent="0.25">
      <c r="B117" s="6"/>
      <c r="D117" s="6"/>
      <c r="F117" s="6"/>
      <c r="H117" s="18"/>
    </row>
    <row r="118" spans="1:8" x14ac:dyDescent="0.25">
      <c r="A118" t="s">
        <v>435</v>
      </c>
      <c r="B118" s="6" t="s">
        <v>436</v>
      </c>
      <c r="D118" s="6" t="s">
        <v>461</v>
      </c>
      <c r="F118" s="6" t="s">
        <v>506</v>
      </c>
      <c r="H118" s="18"/>
    </row>
    <row r="119" spans="1:8" x14ac:dyDescent="0.25">
      <c r="A119" t="s">
        <v>439</v>
      </c>
      <c r="B119" s="6">
        <v>8</v>
      </c>
      <c r="D119" s="6">
        <v>6</v>
      </c>
      <c r="F119" s="6">
        <v>9</v>
      </c>
      <c r="H119" s="18">
        <f>(F119+D119+B119)/3</f>
        <v>7.666666666666667</v>
      </c>
    </row>
    <row r="120" spans="1:8" ht="30" x14ac:dyDescent="0.25">
      <c r="A120" t="s">
        <v>26</v>
      </c>
      <c r="B120" s="6" t="s">
        <v>507</v>
      </c>
      <c r="D120" s="6" t="s">
        <v>508</v>
      </c>
      <c r="F120" s="6"/>
      <c r="H120" s="6"/>
    </row>
  </sheetData>
  <mergeCells count="8">
    <mergeCell ref="B100:F100"/>
    <mergeCell ref="B1:F1"/>
    <mergeCell ref="B4:F4"/>
    <mergeCell ref="B6:F6"/>
    <mergeCell ref="B29:F29"/>
    <mergeCell ref="B51:F51"/>
    <mergeCell ref="B75:F75"/>
    <mergeCell ref="B77:F77"/>
  </mergeCells>
  <pageMargins left="0.7" right="0.7" top="0.75" bottom="0.75" header="0.3" footer="0.3"/>
  <pageSetup paperSize="9" orientation="portrait" horizontalDpi="4294967295" verticalDpi="4294967295"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890F-CB2D-4FAB-A874-9F1485533127}">
  <dimension ref="A1:H587"/>
  <sheetViews>
    <sheetView showGridLines="0" topLeftCell="C1" zoomScale="85" zoomScaleNormal="85" workbookViewId="0">
      <selection activeCell="C235" sqref="C235"/>
    </sheetView>
    <sheetView topLeftCell="A25" workbookViewId="1">
      <selection sqref="A1:A1048576"/>
    </sheetView>
  </sheetViews>
  <sheetFormatPr defaultRowHeight="15" x14ac:dyDescent="0.25"/>
  <cols>
    <col min="1" max="1" width="28.28515625" bestFit="1" customWidth="1"/>
    <col min="2" max="2" width="66.28515625" customWidth="1"/>
    <col min="3" max="3" width="6.140625" customWidth="1"/>
    <col min="4" max="4" width="66.28515625" customWidth="1"/>
    <col min="5" max="5" width="6.140625" customWidth="1"/>
    <col min="6" max="6" width="66.28515625" customWidth="1"/>
  </cols>
  <sheetData>
    <row r="1" spans="1:8" ht="32.25" thickBot="1" x14ac:dyDescent="0.55000000000000004">
      <c r="A1" s="9"/>
      <c r="B1" s="47" t="s">
        <v>509</v>
      </c>
      <c r="C1" s="47"/>
      <c r="D1" s="47"/>
      <c r="E1" s="47"/>
      <c r="F1" s="47"/>
    </row>
    <row r="2" spans="1:8" ht="15.75" thickTop="1" x14ac:dyDescent="0.25">
      <c r="B2" s="2"/>
    </row>
    <row r="3" spans="1:8" x14ac:dyDescent="0.25">
      <c r="B3" s="3" t="s">
        <v>390</v>
      </c>
      <c r="D3" s="21" t="s">
        <v>391</v>
      </c>
      <c r="F3" s="1" t="s">
        <v>392</v>
      </c>
    </row>
    <row r="4" spans="1:8" x14ac:dyDescent="0.25">
      <c r="B4" s="2"/>
    </row>
    <row r="5" spans="1:8" ht="21" x14ac:dyDescent="0.35">
      <c r="A5" s="5"/>
      <c r="B5" s="48" t="s">
        <v>510</v>
      </c>
      <c r="C5" s="48"/>
      <c r="D5" s="48"/>
      <c r="E5" s="48"/>
      <c r="F5" s="48"/>
    </row>
    <row r="6" spans="1:8" x14ac:dyDescent="0.25">
      <c r="B6" s="2"/>
    </row>
    <row r="7" spans="1:8" ht="18.75" x14ac:dyDescent="0.3">
      <c r="A7" s="4" t="s">
        <v>403</v>
      </c>
      <c r="B7" s="46" t="s">
        <v>216</v>
      </c>
      <c r="C7" s="46"/>
      <c r="D7" s="46"/>
      <c r="E7" s="46"/>
      <c r="F7" s="46"/>
    </row>
    <row r="8" spans="1:8" x14ac:dyDescent="0.25">
      <c r="A8" t="s">
        <v>5</v>
      </c>
      <c r="B8" s="6" t="s">
        <v>511</v>
      </c>
      <c r="D8" s="6"/>
      <c r="F8" s="6" t="s">
        <v>512</v>
      </c>
    </row>
    <row r="9" spans="1:8" x14ac:dyDescent="0.25">
      <c r="A9" t="s">
        <v>406</v>
      </c>
      <c r="B9" s="6" t="s">
        <v>9</v>
      </c>
      <c r="D9" s="6" t="s">
        <v>423</v>
      </c>
      <c r="F9" s="6" t="s">
        <v>254</v>
      </c>
    </row>
    <row r="10" spans="1:8" x14ac:dyDescent="0.25">
      <c r="A10" t="s">
        <v>407</v>
      </c>
      <c r="B10" s="6">
        <v>8</v>
      </c>
      <c r="D10" s="6">
        <v>9</v>
      </c>
      <c r="F10" s="6">
        <v>9</v>
      </c>
      <c r="H10">
        <f>AVERAGE(F10,D10,B10)</f>
        <v>8.6666666666666661</v>
      </c>
    </row>
    <row r="11" spans="1:8" x14ac:dyDescent="0.25">
      <c r="A11" t="s">
        <v>408</v>
      </c>
      <c r="B11" s="6">
        <v>10</v>
      </c>
      <c r="D11" s="6">
        <v>3</v>
      </c>
      <c r="F11" s="6">
        <v>3</v>
      </c>
      <c r="H11">
        <f>AVERAGE(F11,D11,B11)</f>
        <v>5.333333333333333</v>
      </c>
    </row>
    <row r="12" spans="1:8" x14ac:dyDescent="0.25">
      <c r="A12" t="s">
        <v>409</v>
      </c>
      <c r="B12" s="6">
        <v>8</v>
      </c>
      <c r="D12" s="6">
        <v>4</v>
      </c>
      <c r="F12" s="6">
        <v>5</v>
      </c>
      <c r="H12">
        <f>AVERAGE(F12,D12,B12)</f>
        <v>5.666666666666667</v>
      </c>
    </row>
    <row r="13" spans="1:8" x14ac:dyDescent="0.25">
      <c r="A13" t="s">
        <v>410</v>
      </c>
      <c r="B13" s="6">
        <v>8</v>
      </c>
      <c r="D13" s="6">
        <v>9</v>
      </c>
      <c r="F13" s="6">
        <v>8</v>
      </c>
      <c r="H13">
        <f>AVERAGE(F13,D13,B13)</f>
        <v>8.3333333333333339</v>
      </c>
    </row>
    <row r="14" spans="1:8" x14ac:dyDescent="0.25">
      <c r="A14" t="s">
        <v>388</v>
      </c>
      <c r="B14" s="7">
        <v>5</v>
      </c>
      <c r="D14" s="7">
        <v>3</v>
      </c>
      <c r="F14" s="7" t="s">
        <v>513</v>
      </c>
      <c r="H14">
        <f>AVERAGE(F14,D14,B14)</f>
        <v>4</v>
      </c>
    </row>
    <row r="15" spans="1:8" ht="30" x14ac:dyDescent="0.25">
      <c r="A15" t="s">
        <v>11</v>
      </c>
      <c r="B15" s="6" t="s">
        <v>514</v>
      </c>
      <c r="D15" s="6" t="s">
        <v>515</v>
      </c>
      <c r="F15" s="6" t="s">
        <v>516</v>
      </c>
    </row>
    <row r="16" spans="1:8" x14ac:dyDescent="0.25">
      <c r="A16" t="s">
        <v>414</v>
      </c>
      <c r="B16" s="6" t="s">
        <v>415</v>
      </c>
      <c r="D16" s="6" t="s">
        <v>517</v>
      </c>
      <c r="F16" s="6" t="s">
        <v>518</v>
      </c>
    </row>
    <row r="17" spans="1:8" x14ac:dyDescent="0.25">
      <c r="A17" t="s">
        <v>418</v>
      </c>
      <c r="B17" s="6" t="s">
        <v>519</v>
      </c>
      <c r="D17" s="6" t="s">
        <v>520</v>
      </c>
      <c r="F17" s="6" t="s">
        <v>521</v>
      </c>
    </row>
    <row r="18" spans="1:8" x14ac:dyDescent="0.25">
      <c r="A18" t="s">
        <v>422</v>
      </c>
      <c r="B18" s="6" t="s">
        <v>9</v>
      </c>
      <c r="D18" s="6" t="s">
        <v>423</v>
      </c>
      <c r="F18" s="6" t="s">
        <v>9</v>
      </c>
    </row>
    <row r="19" spans="1:8" x14ac:dyDescent="0.25">
      <c r="A19" t="s">
        <v>424</v>
      </c>
      <c r="B19" s="8">
        <v>43739</v>
      </c>
      <c r="D19" s="8">
        <v>43739</v>
      </c>
      <c r="F19" s="10">
        <v>43766</v>
      </c>
    </row>
    <row r="20" spans="1:8" ht="30" x14ac:dyDescent="0.25">
      <c r="A20" t="s">
        <v>21</v>
      </c>
      <c r="B20" s="6" t="s">
        <v>522</v>
      </c>
      <c r="D20" s="6" t="s">
        <v>523</v>
      </c>
      <c r="F20" s="6" t="s">
        <v>524</v>
      </c>
    </row>
    <row r="21" spans="1:8" ht="30" x14ac:dyDescent="0.25">
      <c r="B21" s="6" t="s">
        <v>525</v>
      </c>
      <c r="D21" s="6" t="s">
        <v>526</v>
      </c>
      <c r="F21" s="6" t="s">
        <v>527</v>
      </c>
    </row>
    <row r="22" spans="1:8" ht="30" x14ac:dyDescent="0.25">
      <c r="B22" s="6" t="s">
        <v>528</v>
      </c>
      <c r="D22" s="6" t="s">
        <v>529</v>
      </c>
      <c r="F22" s="6" t="s">
        <v>530</v>
      </c>
    </row>
    <row r="23" spans="1:8" x14ac:dyDescent="0.25">
      <c r="B23" s="6" t="s">
        <v>531</v>
      </c>
      <c r="D23" s="6" t="s">
        <v>532</v>
      </c>
      <c r="F23" s="6"/>
    </row>
    <row r="24" spans="1:8" ht="30" x14ac:dyDescent="0.25">
      <c r="B24" s="6" t="s">
        <v>533</v>
      </c>
      <c r="D24" s="6"/>
      <c r="F24" s="6"/>
    </row>
    <row r="25" spans="1:8" x14ac:dyDescent="0.25">
      <c r="A25" t="s">
        <v>435</v>
      </c>
      <c r="B25" s="6" t="s">
        <v>436</v>
      </c>
      <c r="D25" s="6" t="s">
        <v>461</v>
      </c>
      <c r="F25" s="6" t="s">
        <v>534</v>
      </c>
    </row>
    <row r="26" spans="1:8" x14ac:dyDescent="0.25">
      <c r="A26" t="s">
        <v>439</v>
      </c>
      <c r="B26" s="6">
        <v>10</v>
      </c>
      <c r="D26" s="6">
        <v>8</v>
      </c>
      <c r="F26" s="6">
        <v>8</v>
      </c>
      <c r="H26">
        <f>AVERAGE(F26,D26,B26)</f>
        <v>8.6666666666666661</v>
      </c>
    </row>
    <row r="27" spans="1:8" ht="30" x14ac:dyDescent="0.25">
      <c r="A27" t="s">
        <v>26</v>
      </c>
      <c r="B27" s="6" t="s">
        <v>535</v>
      </c>
      <c r="D27" s="6"/>
      <c r="F27" s="6"/>
    </row>
    <row r="30" spans="1:8" x14ac:dyDescent="0.25">
      <c r="B30" s="2"/>
    </row>
    <row r="31" spans="1:8" ht="18.75" x14ac:dyDescent="0.3">
      <c r="A31" s="4" t="s">
        <v>403</v>
      </c>
      <c r="B31" s="46" t="s">
        <v>217</v>
      </c>
      <c r="C31" s="46"/>
      <c r="D31" s="46"/>
      <c r="E31" s="46"/>
      <c r="F31" s="46"/>
    </row>
    <row r="32" spans="1:8" x14ac:dyDescent="0.25">
      <c r="A32" t="s">
        <v>5</v>
      </c>
      <c r="B32" s="6" t="s">
        <v>536</v>
      </c>
      <c r="D32" s="6"/>
      <c r="F32" s="6" t="s">
        <v>537</v>
      </c>
    </row>
    <row r="33" spans="1:8" x14ac:dyDescent="0.25">
      <c r="A33" t="s">
        <v>406</v>
      </c>
      <c r="B33" s="6" t="s">
        <v>9</v>
      </c>
      <c r="D33" s="6" t="s">
        <v>254</v>
      </c>
      <c r="F33" s="6" t="s">
        <v>538</v>
      </c>
    </row>
    <row r="34" spans="1:8" x14ac:dyDescent="0.25">
      <c r="A34" t="s">
        <v>407</v>
      </c>
      <c r="B34" s="6">
        <v>7</v>
      </c>
      <c r="D34" s="6">
        <v>7</v>
      </c>
      <c r="F34" s="6">
        <v>5</v>
      </c>
      <c r="H34">
        <f>AVERAGE(F34,D34,B34)</f>
        <v>6.333333333333333</v>
      </c>
    </row>
    <row r="35" spans="1:8" x14ac:dyDescent="0.25">
      <c r="A35" t="s">
        <v>408</v>
      </c>
      <c r="B35" s="6">
        <v>5</v>
      </c>
      <c r="D35" s="6">
        <v>8</v>
      </c>
      <c r="F35" s="6">
        <v>9</v>
      </c>
      <c r="H35">
        <f>AVERAGE(F35,D35,B35)</f>
        <v>7.333333333333333</v>
      </c>
    </row>
    <row r="36" spans="1:8" x14ac:dyDescent="0.25">
      <c r="A36" t="s">
        <v>409</v>
      </c>
      <c r="B36" s="6">
        <v>7</v>
      </c>
      <c r="D36" s="6">
        <v>7</v>
      </c>
      <c r="F36" s="6">
        <v>7</v>
      </c>
      <c r="H36">
        <f>AVERAGE(F36,D36,B36)</f>
        <v>7</v>
      </c>
    </row>
    <row r="37" spans="1:8" x14ac:dyDescent="0.25">
      <c r="A37" t="s">
        <v>410</v>
      </c>
      <c r="B37" s="6">
        <v>8</v>
      </c>
      <c r="D37" s="6">
        <v>6</v>
      </c>
      <c r="F37" s="6">
        <v>7</v>
      </c>
      <c r="H37">
        <f>AVERAGE(F37,D37,B37)</f>
        <v>7</v>
      </c>
    </row>
    <row r="38" spans="1:8" x14ac:dyDescent="0.25">
      <c r="A38" t="s">
        <v>388</v>
      </c>
      <c r="B38" s="7">
        <v>4</v>
      </c>
      <c r="D38" s="7">
        <v>5</v>
      </c>
      <c r="F38" s="7" t="s">
        <v>417</v>
      </c>
      <c r="H38">
        <f>AVERAGE(F38,D38,B38)</f>
        <v>4.5</v>
      </c>
    </row>
    <row r="39" spans="1:8" ht="30" x14ac:dyDescent="0.25">
      <c r="A39" t="s">
        <v>11</v>
      </c>
      <c r="B39" s="6" t="s">
        <v>539</v>
      </c>
      <c r="D39" s="6" t="s">
        <v>540</v>
      </c>
      <c r="F39" s="6" t="s">
        <v>541</v>
      </c>
    </row>
    <row r="40" spans="1:8" x14ac:dyDescent="0.25">
      <c r="A40" t="s">
        <v>414</v>
      </c>
      <c r="B40" s="6" t="s">
        <v>542</v>
      </c>
      <c r="D40" s="6" t="s">
        <v>358</v>
      </c>
      <c r="F40" s="6" t="s">
        <v>543</v>
      </c>
    </row>
    <row r="41" spans="1:8" ht="45" x14ac:dyDescent="0.25">
      <c r="A41" t="s">
        <v>418</v>
      </c>
      <c r="B41" s="6" t="s">
        <v>544</v>
      </c>
      <c r="D41" s="6" t="s">
        <v>545</v>
      </c>
      <c r="F41" s="6" t="s">
        <v>546</v>
      </c>
    </row>
    <row r="42" spans="1:8" x14ac:dyDescent="0.25">
      <c r="A42" t="s">
        <v>422</v>
      </c>
      <c r="B42" s="6" t="s">
        <v>9</v>
      </c>
      <c r="D42" s="6" t="s">
        <v>423</v>
      </c>
      <c r="F42" s="6" t="s">
        <v>547</v>
      </c>
    </row>
    <row r="43" spans="1:8" x14ac:dyDescent="0.25">
      <c r="A43" t="s">
        <v>424</v>
      </c>
      <c r="B43" s="8">
        <v>43739</v>
      </c>
      <c r="D43" s="8">
        <v>43739</v>
      </c>
      <c r="F43" s="11">
        <v>43766</v>
      </c>
    </row>
    <row r="44" spans="1:8" x14ac:dyDescent="0.25">
      <c r="A44" t="s">
        <v>21</v>
      </c>
      <c r="B44" s="6" t="s">
        <v>548</v>
      </c>
      <c r="D44" s="6" t="s">
        <v>549</v>
      </c>
      <c r="F44" s="6"/>
    </row>
    <row r="45" spans="1:8" ht="30" x14ac:dyDescent="0.25">
      <c r="B45" s="6" t="s">
        <v>550</v>
      </c>
      <c r="D45" s="6" t="s">
        <v>551</v>
      </c>
      <c r="F45" s="6"/>
    </row>
    <row r="46" spans="1:8" ht="30" x14ac:dyDescent="0.25">
      <c r="B46" s="6" t="s">
        <v>552</v>
      </c>
      <c r="D46" s="6" t="s">
        <v>553</v>
      </c>
      <c r="F46" s="6"/>
    </row>
    <row r="47" spans="1:8" ht="30" x14ac:dyDescent="0.25">
      <c r="B47" s="6" t="s">
        <v>554</v>
      </c>
      <c r="D47" s="6"/>
      <c r="F47" s="6"/>
    </row>
    <row r="48" spans="1:8" ht="30" x14ac:dyDescent="0.25">
      <c r="B48" s="6" t="s">
        <v>555</v>
      </c>
      <c r="D48" s="6"/>
      <c r="F48" s="6"/>
    </row>
    <row r="49" spans="1:8" x14ac:dyDescent="0.25">
      <c r="A49" t="s">
        <v>435</v>
      </c>
      <c r="B49" s="6" t="s">
        <v>436</v>
      </c>
      <c r="D49" s="6" t="s">
        <v>461</v>
      </c>
      <c r="F49" s="6" t="s">
        <v>556</v>
      </c>
    </row>
    <row r="50" spans="1:8" x14ac:dyDescent="0.25">
      <c r="A50" t="s">
        <v>439</v>
      </c>
      <c r="B50" s="6">
        <v>7</v>
      </c>
      <c r="D50" s="6">
        <v>6</v>
      </c>
      <c r="F50" s="6">
        <v>5</v>
      </c>
      <c r="H50">
        <f>AVERAGE(F50,D50,B50)</f>
        <v>6</v>
      </c>
    </row>
    <row r="51" spans="1:8" x14ac:dyDescent="0.25">
      <c r="A51" t="s">
        <v>26</v>
      </c>
      <c r="B51" s="6" t="s">
        <v>557</v>
      </c>
      <c r="D51" s="6" t="s">
        <v>558</v>
      </c>
      <c r="F51" s="6"/>
    </row>
    <row r="54" spans="1:8" x14ac:dyDescent="0.25">
      <c r="B54" s="2"/>
    </row>
    <row r="55" spans="1:8" ht="18.75" x14ac:dyDescent="0.3">
      <c r="A55" s="4" t="s">
        <v>403</v>
      </c>
      <c r="B55" s="46" t="s">
        <v>559</v>
      </c>
      <c r="C55" s="46"/>
      <c r="D55" s="46"/>
      <c r="E55" s="46"/>
      <c r="F55" s="46"/>
    </row>
    <row r="56" spans="1:8" x14ac:dyDescent="0.25">
      <c r="A56" t="s">
        <v>5</v>
      </c>
      <c r="B56" s="6" t="s">
        <v>560</v>
      </c>
      <c r="D56" s="6"/>
      <c r="F56" s="6" t="s">
        <v>561</v>
      </c>
    </row>
    <row r="57" spans="1:8" x14ac:dyDescent="0.25">
      <c r="A57" t="s">
        <v>406</v>
      </c>
      <c r="B57" s="6" t="s">
        <v>254</v>
      </c>
      <c r="D57" s="6" t="s">
        <v>254</v>
      </c>
      <c r="F57" s="6" t="s">
        <v>9</v>
      </c>
    </row>
    <row r="58" spans="1:8" x14ac:dyDescent="0.25">
      <c r="A58" t="s">
        <v>407</v>
      </c>
      <c r="B58" s="6">
        <v>5</v>
      </c>
      <c r="D58" s="6">
        <v>8</v>
      </c>
      <c r="F58" s="6">
        <v>9</v>
      </c>
      <c r="H58">
        <f>AVERAGE(F58,D58,B58)</f>
        <v>7.333333333333333</v>
      </c>
    </row>
    <row r="59" spans="1:8" x14ac:dyDescent="0.25">
      <c r="A59" t="s">
        <v>408</v>
      </c>
      <c r="B59" s="6">
        <v>1</v>
      </c>
      <c r="D59" s="6">
        <v>2</v>
      </c>
      <c r="F59" s="6">
        <v>3</v>
      </c>
      <c r="H59">
        <f>AVERAGE(F59,D59,B59)</f>
        <v>2</v>
      </c>
    </row>
    <row r="60" spans="1:8" x14ac:dyDescent="0.25">
      <c r="A60" t="s">
        <v>409</v>
      </c>
      <c r="B60" s="6">
        <v>2</v>
      </c>
      <c r="D60" s="6">
        <v>2</v>
      </c>
      <c r="F60" s="6">
        <v>3</v>
      </c>
      <c r="H60">
        <f>AVERAGE(F60,D60,B60)</f>
        <v>2.3333333333333335</v>
      </c>
    </row>
    <row r="61" spans="1:8" x14ac:dyDescent="0.25">
      <c r="A61" t="s">
        <v>410</v>
      </c>
      <c r="B61" s="6">
        <v>9</v>
      </c>
      <c r="D61" s="6">
        <v>8</v>
      </c>
      <c r="F61" s="6">
        <v>9</v>
      </c>
      <c r="H61">
        <f>AVERAGE(F61,D61,B61)</f>
        <v>8.6666666666666661</v>
      </c>
    </row>
    <row r="62" spans="1:8" x14ac:dyDescent="0.25">
      <c r="A62" t="s">
        <v>388</v>
      </c>
      <c r="B62" s="7">
        <v>1</v>
      </c>
      <c r="D62" s="7">
        <v>2</v>
      </c>
      <c r="F62" s="7" t="s">
        <v>562</v>
      </c>
      <c r="H62">
        <f>AVERAGE(F62,D62,B62)</f>
        <v>1.5</v>
      </c>
    </row>
    <row r="63" spans="1:8" x14ac:dyDescent="0.25">
      <c r="A63" t="s">
        <v>11</v>
      </c>
      <c r="B63" s="6" t="s">
        <v>563</v>
      </c>
      <c r="D63" s="6" t="s">
        <v>564</v>
      </c>
      <c r="F63" s="6" t="s">
        <v>565</v>
      </c>
    </row>
    <row r="64" spans="1:8" x14ac:dyDescent="0.25">
      <c r="A64" t="s">
        <v>414</v>
      </c>
      <c r="B64" s="6" t="s">
        <v>542</v>
      </c>
      <c r="D64" s="6" t="s">
        <v>226</v>
      </c>
      <c r="F64" s="6" t="s">
        <v>566</v>
      </c>
    </row>
    <row r="65" spans="1:8" ht="30" x14ac:dyDescent="0.25">
      <c r="A65" t="s">
        <v>418</v>
      </c>
      <c r="B65" s="6" t="s">
        <v>340</v>
      </c>
      <c r="D65" s="6" t="s">
        <v>567</v>
      </c>
      <c r="F65" s="6" t="s">
        <v>568</v>
      </c>
    </row>
    <row r="66" spans="1:8" x14ac:dyDescent="0.25">
      <c r="A66" t="s">
        <v>422</v>
      </c>
      <c r="B66" s="6" t="s">
        <v>9</v>
      </c>
      <c r="D66" s="6" t="s">
        <v>423</v>
      </c>
      <c r="F66" s="6" t="s">
        <v>9</v>
      </c>
    </row>
    <row r="67" spans="1:8" x14ac:dyDescent="0.25">
      <c r="A67" t="s">
        <v>424</v>
      </c>
      <c r="B67" s="8">
        <v>43739</v>
      </c>
      <c r="D67" s="8">
        <v>43739</v>
      </c>
      <c r="F67" s="11">
        <v>43766</v>
      </c>
    </row>
    <row r="68" spans="1:8" ht="30" x14ac:dyDescent="0.25">
      <c r="A68" t="s">
        <v>21</v>
      </c>
      <c r="B68" s="6" t="s">
        <v>569</v>
      </c>
      <c r="D68" s="6"/>
      <c r="F68" s="6" t="s">
        <v>570</v>
      </c>
    </row>
    <row r="69" spans="1:8" x14ac:dyDescent="0.25">
      <c r="B69" s="6" t="s">
        <v>571</v>
      </c>
      <c r="D69" s="6"/>
      <c r="F69" s="6" t="s">
        <v>572</v>
      </c>
    </row>
    <row r="70" spans="1:8" x14ac:dyDescent="0.25">
      <c r="B70" s="6" t="s">
        <v>573</v>
      </c>
      <c r="D70" s="6"/>
      <c r="F70" s="6"/>
    </row>
    <row r="71" spans="1:8" x14ac:dyDescent="0.25">
      <c r="B71" s="6"/>
      <c r="D71" s="6"/>
      <c r="F71" s="6"/>
    </row>
    <row r="72" spans="1:8" x14ac:dyDescent="0.25">
      <c r="B72" s="6"/>
      <c r="D72" s="6"/>
      <c r="F72" s="6"/>
    </row>
    <row r="73" spans="1:8" x14ac:dyDescent="0.25">
      <c r="A73" t="s">
        <v>435</v>
      </c>
      <c r="B73" s="6" t="s">
        <v>436</v>
      </c>
      <c r="D73" s="6" t="s">
        <v>461</v>
      </c>
      <c r="F73" s="6" t="s">
        <v>574</v>
      </c>
    </row>
    <row r="74" spans="1:8" x14ac:dyDescent="0.25">
      <c r="A74" t="s">
        <v>439</v>
      </c>
      <c r="B74" s="6">
        <v>8</v>
      </c>
      <c r="D74" s="6">
        <v>6</v>
      </c>
      <c r="F74" s="6">
        <v>8</v>
      </c>
      <c r="H74">
        <f>AVERAGE(F74,D74,B74)</f>
        <v>7.333333333333333</v>
      </c>
    </row>
    <row r="75" spans="1:8" ht="30" x14ac:dyDescent="0.25">
      <c r="A75" t="s">
        <v>26</v>
      </c>
      <c r="B75" s="6" t="s">
        <v>575</v>
      </c>
      <c r="D75" s="6" t="s">
        <v>576</v>
      </c>
      <c r="F75" s="6"/>
    </row>
    <row r="78" spans="1:8" x14ac:dyDescent="0.25">
      <c r="B78" s="2"/>
    </row>
    <row r="79" spans="1:8" ht="18.75" x14ac:dyDescent="0.3">
      <c r="A79" s="4" t="s">
        <v>403</v>
      </c>
      <c r="B79" s="46" t="s">
        <v>218</v>
      </c>
      <c r="C79" s="46"/>
      <c r="D79" s="46"/>
      <c r="E79" s="46"/>
      <c r="F79" s="46"/>
    </row>
    <row r="80" spans="1:8" x14ac:dyDescent="0.25">
      <c r="A80" t="s">
        <v>5</v>
      </c>
      <c r="B80" s="6" t="s">
        <v>577</v>
      </c>
      <c r="D80" s="6"/>
      <c r="F80" s="6" t="s">
        <v>578</v>
      </c>
    </row>
    <row r="81" spans="1:8" x14ac:dyDescent="0.25">
      <c r="A81" t="s">
        <v>406</v>
      </c>
      <c r="B81" s="6" t="s">
        <v>254</v>
      </c>
      <c r="D81" s="6" t="s">
        <v>9</v>
      </c>
      <c r="F81" s="6" t="s">
        <v>423</v>
      </c>
    </row>
    <row r="82" spans="1:8" x14ac:dyDescent="0.25">
      <c r="A82" t="s">
        <v>407</v>
      </c>
      <c r="B82" s="6">
        <v>5</v>
      </c>
      <c r="D82" s="6">
        <v>9</v>
      </c>
      <c r="F82" s="6">
        <v>9</v>
      </c>
      <c r="H82">
        <f>AVERAGE(F82,D82,B82)</f>
        <v>7.666666666666667</v>
      </c>
    </row>
    <row r="83" spans="1:8" x14ac:dyDescent="0.25">
      <c r="A83" t="s">
        <v>408</v>
      </c>
      <c r="B83" s="6">
        <v>2</v>
      </c>
      <c r="D83" s="6">
        <v>2</v>
      </c>
      <c r="F83" s="6">
        <v>5</v>
      </c>
      <c r="H83">
        <f>AVERAGE(F83,D83,B83)</f>
        <v>3</v>
      </c>
    </row>
    <row r="84" spans="1:8" x14ac:dyDescent="0.25">
      <c r="A84" t="s">
        <v>409</v>
      </c>
      <c r="B84" s="6">
        <v>4</v>
      </c>
      <c r="D84" s="6">
        <v>5</v>
      </c>
      <c r="F84" s="6">
        <v>8</v>
      </c>
      <c r="H84">
        <f>AVERAGE(F84,D84,B84)</f>
        <v>5.666666666666667</v>
      </c>
    </row>
    <row r="85" spans="1:8" x14ac:dyDescent="0.25">
      <c r="A85" t="s">
        <v>410</v>
      </c>
      <c r="B85" s="6">
        <v>7</v>
      </c>
      <c r="D85" s="6">
        <v>8</v>
      </c>
      <c r="F85" s="6">
        <v>9</v>
      </c>
      <c r="H85">
        <f>AVERAGE(F85,D85,B85)</f>
        <v>8</v>
      </c>
    </row>
    <row r="86" spans="1:8" x14ac:dyDescent="0.25">
      <c r="A86" t="s">
        <v>388</v>
      </c>
      <c r="B86" s="7">
        <v>3</v>
      </c>
      <c r="D86" s="7">
        <v>3</v>
      </c>
      <c r="F86" s="7" t="s">
        <v>579</v>
      </c>
      <c r="H86">
        <f>AVERAGE(F86,D86,B86)</f>
        <v>3</v>
      </c>
    </row>
    <row r="87" spans="1:8" x14ac:dyDescent="0.25">
      <c r="A87" t="s">
        <v>11</v>
      </c>
      <c r="B87" s="6" t="s">
        <v>580</v>
      </c>
      <c r="D87" s="6" t="s">
        <v>540</v>
      </c>
      <c r="F87" s="6" t="s">
        <v>581</v>
      </c>
    </row>
    <row r="88" spans="1:8" x14ac:dyDescent="0.25">
      <c r="A88" t="s">
        <v>414</v>
      </c>
      <c r="B88" s="6" t="s">
        <v>483</v>
      </c>
      <c r="D88" s="6" t="s">
        <v>277</v>
      </c>
      <c r="F88" s="6" t="s">
        <v>358</v>
      </c>
    </row>
    <row r="89" spans="1:8" x14ac:dyDescent="0.25">
      <c r="A89" t="s">
        <v>418</v>
      </c>
      <c r="B89" s="6" t="s">
        <v>582</v>
      </c>
      <c r="D89" s="6" t="s">
        <v>288</v>
      </c>
      <c r="F89" s="6" t="s">
        <v>289</v>
      </c>
    </row>
    <row r="90" spans="1:8" x14ac:dyDescent="0.25">
      <c r="A90" t="s">
        <v>422</v>
      </c>
      <c r="B90" s="6" t="s">
        <v>9</v>
      </c>
      <c r="D90" s="6" t="s">
        <v>9</v>
      </c>
      <c r="F90" s="6" t="s">
        <v>583</v>
      </c>
    </row>
    <row r="91" spans="1:8" x14ac:dyDescent="0.25">
      <c r="A91" t="s">
        <v>424</v>
      </c>
      <c r="B91" s="8">
        <v>43739</v>
      </c>
      <c r="D91" s="8">
        <v>43739</v>
      </c>
      <c r="F91" s="11">
        <v>43766</v>
      </c>
    </row>
    <row r="92" spans="1:8" ht="45" x14ac:dyDescent="0.25">
      <c r="A92" t="s">
        <v>21</v>
      </c>
      <c r="B92" s="6" t="s">
        <v>584</v>
      </c>
      <c r="D92" s="6" t="s">
        <v>585</v>
      </c>
      <c r="F92" s="6" t="s">
        <v>586</v>
      </c>
    </row>
    <row r="93" spans="1:8" ht="30" x14ac:dyDescent="0.25">
      <c r="B93" s="6" t="s">
        <v>587</v>
      </c>
      <c r="D93" s="6" t="s">
        <v>588</v>
      </c>
      <c r="F93" s="6"/>
    </row>
    <row r="94" spans="1:8" x14ac:dyDescent="0.25">
      <c r="B94" s="6"/>
      <c r="D94" s="6"/>
      <c r="F94" s="6"/>
    </row>
    <row r="95" spans="1:8" x14ac:dyDescent="0.25">
      <c r="B95" s="6"/>
      <c r="D95" s="6"/>
      <c r="F95" s="6"/>
    </row>
    <row r="96" spans="1:8" x14ac:dyDescent="0.25">
      <c r="B96" s="6"/>
      <c r="D96" s="6"/>
      <c r="F96" s="6"/>
    </row>
    <row r="97" spans="1:8" x14ac:dyDescent="0.25">
      <c r="A97" t="s">
        <v>435</v>
      </c>
      <c r="B97" s="6" t="s">
        <v>436</v>
      </c>
      <c r="D97" s="6" t="s">
        <v>461</v>
      </c>
      <c r="F97" s="6" t="s">
        <v>589</v>
      </c>
    </row>
    <row r="98" spans="1:8" x14ac:dyDescent="0.25">
      <c r="A98" t="s">
        <v>439</v>
      </c>
      <c r="B98" s="6">
        <v>6</v>
      </c>
      <c r="D98" s="6">
        <v>9</v>
      </c>
      <c r="F98" s="6">
        <v>8</v>
      </c>
      <c r="H98">
        <f>AVERAGE(F98,D98,B98)</f>
        <v>7.666666666666667</v>
      </c>
    </row>
    <row r="99" spans="1:8" x14ac:dyDescent="0.25">
      <c r="A99" t="s">
        <v>26</v>
      </c>
      <c r="B99" s="6" t="s">
        <v>590</v>
      </c>
      <c r="D99" s="6"/>
      <c r="F99" s="6"/>
    </row>
    <row r="102" spans="1:8" ht="21" x14ac:dyDescent="0.35">
      <c r="A102" s="5"/>
      <c r="B102" s="48" t="s">
        <v>591</v>
      </c>
      <c r="C102" s="48"/>
      <c r="D102" s="48"/>
      <c r="E102" s="48"/>
      <c r="F102" s="48"/>
    </row>
    <row r="103" spans="1:8" x14ac:dyDescent="0.25">
      <c r="B103" s="2"/>
    </row>
    <row r="104" spans="1:8" ht="18.75" x14ac:dyDescent="0.3">
      <c r="A104" s="4" t="s">
        <v>403</v>
      </c>
      <c r="B104" s="46" t="s">
        <v>233</v>
      </c>
      <c r="C104" s="46"/>
      <c r="D104" s="46"/>
      <c r="E104" s="46"/>
      <c r="F104" s="46"/>
    </row>
    <row r="105" spans="1:8" x14ac:dyDescent="0.25">
      <c r="A105" t="s">
        <v>5</v>
      </c>
      <c r="B105" s="6" t="s">
        <v>592</v>
      </c>
      <c r="D105" s="6"/>
      <c r="F105" s="6" t="s">
        <v>6</v>
      </c>
    </row>
    <row r="106" spans="1:8" x14ac:dyDescent="0.25">
      <c r="A106" t="s">
        <v>406</v>
      </c>
      <c r="B106" s="6" t="s">
        <v>254</v>
      </c>
      <c r="D106" s="6" t="s">
        <v>423</v>
      </c>
      <c r="F106" s="6" t="s">
        <v>423</v>
      </c>
    </row>
    <row r="107" spans="1:8" x14ac:dyDescent="0.25">
      <c r="A107" t="s">
        <v>407</v>
      </c>
      <c r="B107" s="6">
        <v>10</v>
      </c>
      <c r="D107" s="6">
        <v>7</v>
      </c>
      <c r="F107" s="6">
        <v>9</v>
      </c>
      <c r="H107">
        <f>AVERAGE(F107,D107,B107)</f>
        <v>8.6666666666666661</v>
      </c>
    </row>
    <row r="108" spans="1:8" x14ac:dyDescent="0.25">
      <c r="A108" t="s">
        <v>408</v>
      </c>
      <c r="B108" s="6">
        <v>6</v>
      </c>
      <c r="D108" s="6">
        <v>6</v>
      </c>
      <c r="F108" s="6">
        <v>8</v>
      </c>
      <c r="H108">
        <f>AVERAGE(F108,D108,B108)</f>
        <v>6.666666666666667</v>
      </c>
    </row>
    <row r="109" spans="1:8" x14ac:dyDescent="0.25">
      <c r="A109" t="s">
        <v>409</v>
      </c>
      <c r="B109" s="6">
        <v>8</v>
      </c>
      <c r="D109" s="6">
        <v>6</v>
      </c>
      <c r="F109" s="6">
        <v>8</v>
      </c>
      <c r="H109">
        <f>AVERAGE(F109,D109,B109)</f>
        <v>7.333333333333333</v>
      </c>
    </row>
    <row r="110" spans="1:8" x14ac:dyDescent="0.25">
      <c r="A110" t="s">
        <v>410</v>
      </c>
      <c r="B110" s="6">
        <v>8</v>
      </c>
      <c r="D110" s="6">
        <v>9</v>
      </c>
      <c r="F110" s="6">
        <v>8</v>
      </c>
      <c r="H110">
        <f>AVERAGE(F110,D110,B110)</f>
        <v>8.3333333333333339</v>
      </c>
    </row>
    <row r="111" spans="1:8" x14ac:dyDescent="0.25">
      <c r="A111" t="s">
        <v>388</v>
      </c>
      <c r="B111" s="7">
        <v>5</v>
      </c>
      <c r="D111" s="7">
        <v>4</v>
      </c>
      <c r="F111" s="7" t="s">
        <v>593</v>
      </c>
      <c r="H111">
        <f>AVERAGE(F111,D111,B111)</f>
        <v>4.5</v>
      </c>
    </row>
    <row r="112" spans="1:8" x14ac:dyDescent="0.25">
      <c r="A112" t="s">
        <v>11</v>
      </c>
      <c r="B112" s="6" t="s">
        <v>594</v>
      </c>
      <c r="D112" s="6" t="s">
        <v>540</v>
      </c>
      <c r="F112" s="6" t="s">
        <v>595</v>
      </c>
    </row>
    <row r="113" spans="1:8" x14ac:dyDescent="0.25">
      <c r="A113" t="s">
        <v>414</v>
      </c>
      <c r="B113" s="6" t="s">
        <v>415</v>
      </c>
      <c r="D113" s="6" t="s">
        <v>277</v>
      </c>
      <c r="F113" s="6" t="s">
        <v>596</v>
      </c>
    </row>
    <row r="114" spans="1:8" x14ac:dyDescent="0.25">
      <c r="A114" t="s">
        <v>418</v>
      </c>
      <c r="B114" s="6" t="s">
        <v>597</v>
      </c>
      <c r="D114" s="6" t="s">
        <v>95</v>
      </c>
      <c r="F114" s="6" t="s">
        <v>598</v>
      </c>
    </row>
    <row r="115" spans="1:8" x14ac:dyDescent="0.25">
      <c r="A115" t="s">
        <v>422</v>
      </c>
      <c r="B115" s="6" t="s">
        <v>9</v>
      </c>
      <c r="D115" s="6" t="s">
        <v>423</v>
      </c>
      <c r="F115" s="6" t="s">
        <v>9</v>
      </c>
    </row>
    <row r="116" spans="1:8" x14ac:dyDescent="0.25">
      <c r="A116" t="s">
        <v>424</v>
      </c>
      <c r="B116" s="8">
        <v>43739</v>
      </c>
      <c r="D116" s="8">
        <v>43739</v>
      </c>
      <c r="F116" s="11">
        <v>43766</v>
      </c>
    </row>
    <row r="117" spans="1:8" ht="45" x14ac:dyDescent="0.25">
      <c r="A117" t="s">
        <v>21</v>
      </c>
      <c r="B117" s="6" t="s">
        <v>599</v>
      </c>
      <c r="D117" s="6" t="s">
        <v>600</v>
      </c>
      <c r="F117" s="6" t="s">
        <v>210</v>
      </c>
    </row>
    <row r="118" spans="1:8" x14ac:dyDescent="0.25">
      <c r="B118" s="6" t="s">
        <v>601</v>
      </c>
      <c r="D118" s="6"/>
      <c r="F118" s="6"/>
    </row>
    <row r="119" spans="1:8" x14ac:dyDescent="0.25">
      <c r="B119" s="6" t="s">
        <v>602</v>
      </c>
      <c r="D119" s="6"/>
      <c r="F119" s="6"/>
    </row>
    <row r="120" spans="1:8" ht="30" x14ac:dyDescent="0.25">
      <c r="B120" s="6" t="s">
        <v>603</v>
      </c>
      <c r="D120" s="6"/>
      <c r="F120" s="6"/>
    </row>
    <row r="121" spans="1:8" ht="30" x14ac:dyDescent="0.25">
      <c r="B121" s="6" t="s">
        <v>533</v>
      </c>
      <c r="D121" s="6"/>
      <c r="F121" s="6"/>
    </row>
    <row r="122" spans="1:8" x14ac:dyDescent="0.25">
      <c r="A122" t="s">
        <v>435</v>
      </c>
      <c r="B122" s="6" t="s">
        <v>436</v>
      </c>
      <c r="D122" s="6" t="s">
        <v>461</v>
      </c>
      <c r="F122" s="6" t="s">
        <v>604</v>
      </c>
    </row>
    <row r="123" spans="1:8" x14ac:dyDescent="0.25">
      <c r="A123" t="s">
        <v>439</v>
      </c>
      <c r="B123" s="6">
        <v>8</v>
      </c>
      <c r="D123" s="6">
        <v>6</v>
      </c>
      <c r="F123" s="6">
        <v>9</v>
      </c>
      <c r="H123">
        <f>AVERAGE(F123,D123,B123)</f>
        <v>7.666666666666667</v>
      </c>
    </row>
    <row r="124" spans="1:8" ht="30" x14ac:dyDescent="0.25">
      <c r="A124" t="s">
        <v>26</v>
      </c>
      <c r="B124" s="6" t="s">
        <v>605</v>
      </c>
      <c r="D124" s="6"/>
      <c r="F124" s="6"/>
    </row>
    <row r="126" spans="1:8" ht="18.75" x14ac:dyDescent="0.3">
      <c r="A126" s="4" t="s">
        <v>403</v>
      </c>
      <c r="B126" s="46" t="s">
        <v>122</v>
      </c>
      <c r="C126" s="46"/>
      <c r="D126" s="46"/>
      <c r="E126" s="46"/>
      <c r="F126" s="46"/>
    </row>
    <row r="127" spans="1:8" x14ac:dyDescent="0.25">
      <c r="A127" t="s">
        <v>5</v>
      </c>
      <c r="B127" s="6" t="s">
        <v>592</v>
      </c>
      <c r="D127" s="6" t="s">
        <v>6</v>
      </c>
      <c r="F127" s="6" t="s">
        <v>6</v>
      </c>
    </row>
    <row r="128" spans="1:8" x14ac:dyDescent="0.25">
      <c r="A128" t="s">
        <v>406</v>
      </c>
      <c r="B128" s="6" t="s">
        <v>9</v>
      </c>
      <c r="D128" s="6" t="s">
        <v>9</v>
      </c>
      <c r="F128" s="6" t="s">
        <v>423</v>
      </c>
    </row>
    <row r="129" spans="1:8" x14ac:dyDescent="0.25">
      <c r="A129" t="s">
        <v>407</v>
      </c>
      <c r="B129" s="6">
        <v>10</v>
      </c>
      <c r="D129" s="6">
        <v>9</v>
      </c>
      <c r="F129" s="6">
        <v>8</v>
      </c>
      <c r="H129">
        <f>AVERAGE(F129,D129,B129)</f>
        <v>9</v>
      </c>
    </row>
    <row r="130" spans="1:8" x14ac:dyDescent="0.25">
      <c r="A130" t="s">
        <v>408</v>
      </c>
      <c r="B130" s="6">
        <v>6</v>
      </c>
      <c r="D130" s="6">
        <v>5</v>
      </c>
      <c r="F130" s="6">
        <v>8</v>
      </c>
      <c r="H130">
        <f>AVERAGE(F130,D130,B130)</f>
        <v>6.333333333333333</v>
      </c>
    </row>
    <row r="131" spans="1:8" x14ac:dyDescent="0.25">
      <c r="A131" t="s">
        <v>409</v>
      </c>
      <c r="B131" s="6">
        <v>8</v>
      </c>
      <c r="D131" s="6">
        <v>7</v>
      </c>
      <c r="F131" s="6">
        <v>8</v>
      </c>
      <c r="H131">
        <f>AVERAGE(F131,D131,B131)</f>
        <v>7.666666666666667</v>
      </c>
    </row>
    <row r="132" spans="1:8" x14ac:dyDescent="0.25">
      <c r="A132" t="s">
        <v>410</v>
      </c>
      <c r="B132" s="6">
        <v>7</v>
      </c>
      <c r="D132" s="6">
        <v>7</v>
      </c>
      <c r="F132" s="6">
        <v>6</v>
      </c>
      <c r="H132">
        <f>AVERAGE(F132,D132,B132)</f>
        <v>6.666666666666667</v>
      </c>
    </row>
    <row r="133" spans="1:8" x14ac:dyDescent="0.25">
      <c r="A133" t="s">
        <v>388</v>
      </c>
      <c r="B133" s="7">
        <v>7</v>
      </c>
      <c r="D133" s="7">
        <v>8</v>
      </c>
      <c r="F133" s="7">
        <v>9</v>
      </c>
      <c r="H133">
        <f>AVERAGE(F133,D133,B133)</f>
        <v>8</v>
      </c>
    </row>
    <row r="134" spans="1:8" x14ac:dyDescent="0.25">
      <c r="A134" t="s">
        <v>11</v>
      </c>
      <c r="B134" s="6" t="s">
        <v>594</v>
      </c>
      <c r="D134" s="6" t="s">
        <v>606</v>
      </c>
      <c r="F134" s="6" t="s">
        <v>607</v>
      </c>
    </row>
    <row r="135" spans="1:8" ht="30" x14ac:dyDescent="0.25">
      <c r="A135" t="s">
        <v>414</v>
      </c>
      <c r="B135" s="6" t="s">
        <v>415</v>
      </c>
      <c r="D135" s="6" t="s">
        <v>608</v>
      </c>
      <c r="F135" s="6" t="s">
        <v>609</v>
      </c>
    </row>
    <row r="136" spans="1:8" x14ac:dyDescent="0.25">
      <c r="A136" t="s">
        <v>418</v>
      </c>
      <c r="B136" s="6" t="s">
        <v>610</v>
      </c>
      <c r="D136" s="6" t="s">
        <v>611</v>
      </c>
      <c r="F136" s="6" t="s">
        <v>612</v>
      </c>
    </row>
    <row r="137" spans="1:8" x14ac:dyDescent="0.25">
      <c r="A137" t="s">
        <v>422</v>
      </c>
      <c r="B137" s="6" t="s">
        <v>9</v>
      </c>
      <c r="D137" s="6" t="s">
        <v>9</v>
      </c>
      <c r="F137" s="6" t="s">
        <v>423</v>
      </c>
    </row>
    <row r="138" spans="1:8" x14ac:dyDescent="0.25">
      <c r="A138" t="s">
        <v>424</v>
      </c>
      <c r="B138" s="8">
        <v>43922</v>
      </c>
      <c r="D138" s="8" t="s">
        <v>613</v>
      </c>
      <c r="F138" s="11">
        <v>44004</v>
      </c>
    </row>
    <row r="139" spans="1:8" ht="45" x14ac:dyDescent="0.25">
      <c r="A139" t="s">
        <v>21</v>
      </c>
      <c r="B139" s="6" t="s">
        <v>614</v>
      </c>
      <c r="D139" s="6" t="s">
        <v>615</v>
      </c>
      <c r="F139" s="6" t="s">
        <v>616</v>
      </c>
    </row>
    <row r="140" spans="1:8" ht="30" x14ac:dyDescent="0.25">
      <c r="B140" s="6" t="s">
        <v>617</v>
      </c>
      <c r="D140" s="6" t="s">
        <v>618</v>
      </c>
      <c r="F140" s="6" t="s">
        <v>619</v>
      </c>
    </row>
    <row r="141" spans="1:8" x14ac:dyDescent="0.25">
      <c r="B141" s="6" t="s">
        <v>620</v>
      </c>
      <c r="D141" s="6"/>
      <c r="F141" s="6" t="s">
        <v>621</v>
      </c>
    </row>
    <row r="142" spans="1:8" x14ac:dyDescent="0.25">
      <c r="B142" s="6" t="s">
        <v>622</v>
      </c>
      <c r="D142" s="6"/>
      <c r="F142" s="6" t="s">
        <v>623</v>
      </c>
    </row>
    <row r="143" spans="1:8" x14ac:dyDescent="0.25">
      <c r="B143" s="6"/>
      <c r="D143" s="6"/>
      <c r="F143" s="6"/>
    </row>
    <row r="144" spans="1:8" x14ac:dyDescent="0.25">
      <c r="A144" t="s">
        <v>435</v>
      </c>
      <c r="B144" s="6" t="s">
        <v>436</v>
      </c>
      <c r="D144" s="6" t="s">
        <v>461</v>
      </c>
      <c r="F144" s="6" t="s">
        <v>624</v>
      </c>
    </row>
    <row r="145" spans="1:8" x14ac:dyDescent="0.25">
      <c r="A145" t="s">
        <v>439</v>
      </c>
      <c r="B145" s="6">
        <v>10</v>
      </c>
      <c r="D145" s="6">
        <v>9</v>
      </c>
      <c r="F145" s="6">
        <v>9</v>
      </c>
      <c r="H145">
        <f>AVERAGE(F145,D145,B145)</f>
        <v>9.3333333333333339</v>
      </c>
    </row>
    <row r="146" spans="1:8" ht="45" x14ac:dyDescent="0.25">
      <c r="A146" t="s">
        <v>26</v>
      </c>
      <c r="B146" s="6" t="s">
        <v>625</v>
      </c>
      <c r="D146" s="6" t="s">
        <v>626</v>
      </c>
      <c r="F146" s="6" t="s">
        <v>627</v>
      </c>
    </row>
    <row r="148" spans="1:8" ht="18.75" x14ac:dyDescent="0.3">
      <c r="A148" s="4" t="s">
        <v>403</v>
      </c>
      <c r="B148" s="46" t="s">
        <v>628</v>
      </c>
      <c r="C148" s="46"/>
      <c r="D148" s="46"/>
      <c r="E148" s="46"/>
      <c r="F148" s="46"/>
    </row>
    <row r="149" spans="1:8" x14ac:dyDescent="0.25">
      <c r="A149" t="s">
        <v>5</v>
      </c>
      <c r="B149" s="6" t="s">
        <v>629</v>
      </c>
      <c r="D149" s="6" t="s">
        <v>630</v>
      </c>
      <c r="F149" s="6" t="s">
        <v>275</v>
      </c>
    </row>
    <row r="150" spans="1:8" x14ac:dyDescent="0.25">
      <c r="A150" t="s">
        <v>406</v>
      </c>
      <c r="B150" s="6" t="s">
        <v>254</v>
      </c>
      <c r="D150" s="6" t="s">
        <v>254</v>
      </c>
      <c r="F150" s="6" t="s">
        <v>254</v>
      </c>
    </row>
    <row r="151" spans="1:8" x14ac:dyDescent="0.25">
      <c r="A151" t="s">
        <v>407</v>
      </c>
      <c r="B151" s="6">
        <v>6</v>
      </c>
      <c r="D151" s="6">
        <v>5</v>
      </c>
      <c r="F151" s="6">
        <v>6</v>
      </c>
      <c r="H151">
        <f>AVERAGE(F151,D151,B151)</f>
        <v>5.666666666666667</v>
      </c>
    </row>
    <row r="152" spans="1:8" x14ac:dyDescent="0.25">
      <c r="A152" t="s">
        <v>408</v>
      </c>
      <c r="B152" s="6">
        <v>3</v>
      </c>
      <c r="D152" s="6">
        <v>3</v>
      </c>
      <c r="F152" s="6">
        <v>5</v>
      </c>
      <c r="H152">
        <f>AVERAGE(F152,D152,B152)</f>
        <v>3.6666666666666665</v>
      </c>
    </row>
    <row r="153" spans="1:8" x14ac:dyDescent="0.25">
      <c r="A153" t="s">
        <v>409</v>
      </c>
      <c r="B153" s="6">
        <v>3</v>
      </c>
      <c r="D153" s="6">
        <v>3</v>
      </c>
      <c r="F153" s="6">
        <v>7</v>
      </c>
      <c r="H153">
        <f>AVERAGE(F153,D153,B153)</f>
        <v>4.333333333333333</v>
      </c>
    </row>
    <row r="154" spans="1:8" x14ac:dyDescent="0.25">
      <c r="A154" t="s">
        <v>410</v>
      </c>
      <c r="B154" s="6">
        <v>6</v>
      </c>
      <c r="D154" s="6">
        <v>6</v>
      </c>
      <c r="F154" s="6">
        <v>7</v>
      </c>
      <c r="H154">
        <f>AVERAGE(F154,D154,B154)</f>
        <v>6.333333333333333</v>
      </c>
    </row>
    <row r="155" spans="1:8" x14ac:dyDescent="0.25">
      <c r="A155" t="s">
        <v>388</v>
      </c>
      <c r="B155" s="7">
        <v>3</v>
      </c>
      <c r="D155" s="7">
        <v>2</v>
      </c>
      <c r="F155" s="7">
        <v>3</v>
      </c>
      <c r="H155">
        <f>AVERAGE(F155,D155,B155)</f>
        <v>2.6666666666666665</v>
      </c>
    </row>
    <row r="156" spans="1:8" x14ac:dyDescent="0.25">
      <c r="A156" t="s">
        <v>11</v>
      </c>
      <c r="B156" s="6" t="s">
        <v>631</v>
      </c>
      <c r="D156" s="6" t="s">
        <v>632</v>
      </c>
      <c r="F156" s="6" t="s">
        <v>633</v>
      </c>
    </row>
    <row r="157" spans="1:8" x14ac:dyDescent="0.25">
      <c r="A157" t="s">
        <v>414</v>
      </c>
      <c r="B157" s="6" t="s">
        <v>499</v>
      </c>
      <c r="D157" s="6" t="s">
        <v>500</v>
      </c>
      <c r="F157" s="6" t="s">
        <v>634</v>
      </c>
    </row>
    <row r="158" spans="1:8" x14ac:dyDescent="0.25">
      <c r="A158" t="s">
        <v>418</v>
      </c>
      <c r="B158" s="6" t="s">
        <v>635</v>
      </c>
      <c r="D158" s="6" t="s">
        <v>636</v>
      </c>
      <c r="F158" s="6" t="s">
        <v>637</v>
      </c>
    </row>
    <row r="159" spans="1:8" x14ac:dyDescent="0.25">
      <c r="A159" t="s">
        <v>422</v>
      </c>
      <c r="B159" s="6" t="s">
        <v>9</v>
      </c>
      <c r="D159" s="6" t="s">
        <v>423</v>
      </c>
      <c r="F159" s="6" t="s">
        <v>423</v>
      </c>
    </row>
    <row r="160" spans="1:8" x14ac:dyDescent="0.25">
      <c r="A160" t="s">
        <v>424</v>
      </c>
      <c r="B160" s="8">
        <v>43922</v>
      </c>
      <c r="D160" s="8" t="s">
        <v>613</v>
      </c>
      <c r="F160" s="11">
        <v>44004</v>
      </c>
    </row>
    <row r="161" spans="1:8" ht="45" x14ac:dyDescent="0.25">
      <c r="A161" t="s">
        <v>21</v>
      </c>
      <c r="B161" s="6" t="s">
        <v>638</v>
      </c>
      <c r="D161" s="6" t="s">
        <v>639</v>
      </c>
      <c r="F161" s="6" t="s">
        <v>640</v>
      </c>
    </row>
    <row r="162" spans="1:8" ht="30" x14ac:dyDescent="0.25">
      <c r="B162" s="6" t="s">
        <v>641</v>
      </c>
      <c r="D162" s="6"/>
      <c r="F162" s="6" t="s">
        <v>642</v>
      </c>
    </row>
    <row r="163" spans="1:8" x14ac:dyDescent="0.25">
      <c r="B163" s="6" t="s">
        <v>643</v>
      </c>
      <c r="D163" s="6"/>
      <c r="F163" s="6" t="s">
        <v>644</v>
      </c>
    </row>
    <row r="164" spans="1:8" x14ac:dyDescent="0.25">
      <c r="B164" s="6"/>
      <c r="D164" s="6"/>
      <c r="F164" s="6"/>
    </row>
    <row r="165" spans="1:8" x14ac:dyDescent="0.25">
      <c r="B165" s="6"/>
      <c r="D165" s="6"/>
      <c r="F165" s="6"/>
    </row>
    <row r="166" spans="1:8" x14ac:dyDescent="0.25">
      <c r="A166" t="s">
        <v>435</v>
      </c>
      <c r="B166" s="6" t="s">
        <v>436</v>
      </c>
      <c r="D166" s="6" t="s">
        <v>461</v>
      </c>
      <c r="F166" s="6" t="s">
        <v>645</v>
      </c>
    </row>
    <row r="167" spans="1:8" x14ac:dyDescent="0.25">
      <c r="A167" t="s">
        <v>439</v>
      </c>
      <c r="B167" s="6">
        <v>5</v>
      </c>
      <c r="D167" s="6">
        <v>4</v>
      </c>
      <c r="F167" s="6">
        <v>5</v>
      </c>
      <c r="H167">
        <f>AVERAGE(F167,D167,B167)</f>
        <v>4.666666666666667</v>
      </c>
    </row>
    <row r="168" spans="1:8" ht="60" x14ac:dyDescent="0.25">
      <c r="A168" t="s">
        <v>26</v>
      </c>
      <c r="B168" s="6" t="s">
        <v>646</v>
      </c>
      <c r="D168" s="6"/>
      <c r="F168" s="6" t="s">
        <v>647</v>
      </c>
    </row>
    <row r="170" spans="1:8" ht="18.75" x14ac:dyDescent="0.3">
      <c r="A170" s="4" t="s">
        <v>403</v>
      </c>
      <c r="B170" s="46" t="s">
        <v>648</v>
      </c>
      <c r="C170" s="46"/>
      <c r="D170" s="46"/>
      <c r="E170" s="46"/>
      <c r="F170" s="46"/>
    </row>
    <row r="171" spans="1:8" x14ac:dyDescent="0.25">
      <c r="A171" t="s">
        <v>5</v>
      </c>
      <c r="B171" s="6" t="s">
        <v>649</v>
      </c>
      <c r="D171" s="6"/>
      <c r="F171" s="6" t="s">
        <v>650</v>
      </c>
    </row>
    <row r="172" spans="1:8" x14ac:dyDescent="0.25">
      <c r="A172" t="s">
        <v>406</v>
      </c>
      <c r="B172" s="6" t="s">
        <v>9</v>
      </c>
      <c r="D172" s="6"/>
      <c r="F172" s="6" t="s">
        <v>423</v>
      </c>
    </row>
    <row r="173" spans="1:8" x14ac:dyDescent="0.25">
      <c r="A173" t="s">
        <v>407</v>
      </c>
      <c r="B173" s="6">
        <v>7</v>
      </c>
      <c r="D173" s="6"/>
      <c r="F173" s="6">
        <v>7</v>
      </c>
      <c r="H173">
        <f>AVERAGE(F173,D173,B173)</f>
        <v>7</v>
      </c>
    </row>
    <row r="174" spans="1:8" x14ac:dyDescent="0.25">
      <c r="A174" t="s">
        <v>408</v>
      </c>
      <c r="B174" s="6">
        <v>5</v>
      </c>
      <c r="D174" s="6"/>
      <c r="F174" s="6">
        <v>6</v>
      </c>
      <c r="H174">
        <f>AVERAGE(F174,D174,B174)</f>
        <v>5.5</v>
      </c>
    </row>
    <row r="175" spans="1:8" x14ac:dyDescent="0.25">
      <c r="A175" t="s">
        <v>409</v>
      </c>
      <c r="B175" s="6">
        <v>3</v>
      </c>
      <c r="D175" s="6"/>
      <c r="F175" s="6">
        <v>4</v>
      </c>
      <c r="H175">
        <f>AVERAGE(F175,D175,B175)</f>
        <v>3.5</v>
      </c>
    </row>
    <row r="176" spans="1:8" x14ac:dyDescent="0.25">
      <c r="A176" t="s">
        <v>410</v>
      </c>
      <c r="B176" s="6">
        <v>5</v>
      </c>
      <c r="D176" s="6"/>
      <c r="F176" s="6">
        <v>8</v>
      </c>
      <c r="H176">
        <f>AVERAGE(F176,D176,B176)</f>
        <v>6.5</v>
      </c>
    </row>
    <row r="177" spans="1:8" x14ac:dyDescent="0.25">
      <c r="A177" t="s">
        <v>388</v>
      </c>
      <c r="B177" s="7">
        <v>3</v>
      </c>
      <c r="D177" s="7"/>
      <c r="F177" s="7">
        <v>4</v>
      </c>
      <c r="H177">
        <f>AVERAGE(F177,D177,B177)</f>
        <v>3.5</v>
      </c>
    </row>
    <row r="178" spans="1:8" x14ac:dyDescent="0.25">
      <c r="A178" t="s">
        <v>11</v>
      </c>
      <c r="B178" s="6" t="s">
        <v>631</v>
      </c>
      <c r="D178" s="6"/>
      <c r="F178" s="6" t="s">
        <v>633</v>
      </c>
    </row>
    <row r="179" spans="1:8" x14ac:dyDescent="0.25">
      <c r="A179" t="s">
        <v>414</v>
      </c>
      <c r="B179" s="6" t="s">
        <v>499</v>
      </c>
      <c r="D179" s="6"/>
      <c r="F179" s="6" t="s">
        <v>651</v>
      </c>
    </row>
    <row r="180" spans="1:8" x14ac:dyDescent="0.25">
      <c r="A180" t="s">
        <v>418</v>
      </c>
      <c r="B180" s="6" t="s">
        <v>652</v>
      </c>
      <c r="D180" s="6"/>
      <c r="F180" s="6" t="s">
        <v>653</v>
      </c>
    </row>
    <row r="181" spans="1:8" x14ac:dyDescent="0.25">
      <c r="A181" t="s">
        <v>422</v>
      </c>
      <c r="B181" s="6" t="s">
        <v>9</v>
      </c>
      <c r="D181" s="6"/>
      <c r="F181" s="6" t="s">
        <v>423</v>
      </c>
    </row>
    <row r="182" spans="1:8" x14ac:dyDescent="0.25">
      <c r="A182" t="s">
        <v>424</v>
      </c>
      <c r="B182" s="8">
        <v>43922</v>
      </c>
      <c r="D182" s="8"/>
      <c r="F182" s="11">
        <v>44004</v>
      </c>
    </row>
    <row r="183" spans="1:8" ht="30" x14ac:dyDescent="0.25">
      <c r="A183" t="s">
        <v>21</v>
      </c>
      <c r="B183" s="6" t="s">
        <v>654</v>
      </c>
      <c r="D183" s="6"/>
      <c r="F183" s="6" t="s">
        <v>655</v>
      </c>
    </row>
    <row r="184" spans="1:8" ht="30" x14ac:dyDescent="0.25">
      <c r="B184" s="6" t="s">
        <v>656</v>
      </c>
      <c r="D184" s="6"/>
      <c r="F184" s="6" t="s">
        <v>657</v>
      </c>
    </row>
    <row r="185" spans="1:8" ht="30" x14ac:dyDescent="0.25">
      <c r="B185" s="6" t="s">
        <v>658</v>
      </c>
      <c r="D185" s="6"/>
      <c r="F185" s="6"/>
    </row>
    <row r="186" spans="1:8" x14ac:dyDescent="0.25">
      <c r="B186" s="6"/>
      <c r="D186" s="6"/>
      <c r="F186" s="6"/>
    </row>
    <row r="187" spans="1:8" x14ac:dyDescent="0.25">
      <c r="B187" s="6"/>
      <c r="D187" s="6"/>
      <c r="F187" s="6"/>
    </row>
    <row r="188" spans="1:8" x14ac:dyDescent="0.25">
      <c r="A188" t="s">
        <v>435</v>
      </c>
      <c r="B188" s="6" t="s">
        <v>436</v>
      </c>
      <c r="D188" s="6"/>
      <c r="F188" s="6" t="s">
        <v>659</v>
      </c>
    </row>
    <row r="189" spans="1:8" x14ac:dyDescent="0.25">
      <c r="A189" t="s">
        <v>439</v>
      </c>
      <c r="B189" s="6">
        <v>6</v>
      </c>
      <c r="D189" s="6"/>
      <c r="F189" s="6">
        <v>7</v>
      </c>
      <c r="H189">
        <f>AVERAGE(F189,D189,B189)</f>
        <v>6.5</v>
      </c>
    </row>
    <row r="190" spans="1:8" ht="30" x14ac:dyDescent="0.25">
      <c r="A190" t="s">
        <v>26</v>
      </c>
      <c r="B190" s="6" t="s">
        <v>660</v>
      </c>
      <c r="D190" s="6"/>
      <c r="F190" s="6" t="s">
        <v>661</v>
      </c>
    </row>
    <row r="192" spans="1:8" ht="18.75" x14ac:dyDescent="0.3">
      <c r="A192" s="4" t="s">
        <v>403</v>
      </c>
      <c r="B192" s="46" t="s">
        <v>45</v>
      </c>
      <c r="C192" s="46"/>
      <c r="D192" s="46"/>
      <c r="E192" s="46"/>
      <c r="F192" s="46"/>
    </row>
    <row r="193" spans="1:8" ht="30" x14ac:dyDescent="0.25">
      <c r="A193" t="s">
        <v>5</v>
      </c>
      <c r="B193" s="6" t="s">
        <v>662</v>
      </c>
      <c r="D193" s="6" t="s">
        <v>663</v>
      </c>
      <c r="F193" s="6" t="s">
        <v>268</v>
      </c>
    </row>
    <row r="194" spans="1:8" x14ac:dyDescent="0.25">
      <c r="A194" t="s">
        <v>406</v>
      </c>
      <c r="B194" s="6" t="s">
        <v>254</v>
      </c>
      <c r="D194" s="6" t="s">
        <v>538</v>
      </c>
      <c r="F194" s="6" t="s">
        <v>254</v>
      </c>
    </row>
    <row r="195" spans="1:8" x14ac:dyDescent="0.25">
      <c r="A195" t="s">
        <v>407</v>
      </c>
      <c r="B195" s="6">
        <v>6</v>
      </c>
      <c r="D195" s="6">
        <v>6</v>
      </c>
      <c r="F195" s="6">
        <v>7</v>
      </c>
      <c r="H195">
        <f>AVERAGE(F195,D195,B195)</f>
        <v>6.333333333333333</v>
      </c>
    </row>
    <row r="196" spans="1:8" x14ac:dyDescent="0.25">
      <c r="A196" t="s">
        <v>408</v>
      </c>
      <c r="B196" s="6">
        <v>5</v>
      </c>
      <c r="D196" s="6">
        <v>5</v>
      </c>
      <c r="F196" s="6">
        <v>5</v>
      </c>
      <c r="H196">
        <f>AVERAGE(F196,D196,B196)</f>
        <v>5</v>
      </c>
    </row>
    <row r="197" spans="1:8" x14ac:dyDescent="0.25">
      <c r="A197" t="s">
        <v>409</v>
      </c>
      <c r="B197" s="6">
        <v>3</v>
      </c>
      <c r="D197" s="6">
        <v>3</v>
      </c>
      <c r="F197" s="6">
        <v>2</v>
      </c>
      <c r="H197">
        <f>AVERAGE(F197,D197,B197)</f>
        <v>2.6666666666666665</v>
      </c>
    </row>
    <row r="198" spans="1:8" x14ac:dyDescent="0.25">
      <c r="A198" t="s">
        <v>410</v>
      </c>
      <c r="B198" s="6">
        <v>7</v>
      </c>
      <c r="D198" s="6">
        <v>8</v>
      </c>
      <c r="F198" s="6">
        <v>8</v>
      </c>
      <c r="H198">
        <f>AVERAGE(F198,D198,B198)</f>
        <v>7.666666666666667</v>
      </c>
    </row>
    <row r="199" spans="1:8" x14ac:dyDescent="0.25">
      <c r="A199" t="s">
        <v>388</v>
      </c>
      <c r="B199" s="7">
        <v>3</v>
      </c>
      <c r="D199" s="7">
        <v>4</v>
      </c>
      <c r="F199" s="7">
        <v>5</v>
      </c>
      <c r="H199">
        <f>AVERAGE(F199,D199,B199)</f>
        <v>4</v>
      </c>
    </row>
    <row r="200" spans="1:8" x14ac:dyDescent="0.25">
      <c r="A200" t="s">
        <v>11</v>
      </c>
      <c r="B200" s="6" t="s">
        <v>664</v>
      </c>
      <c r="D200" s="6" t="s">
        <v>665</v>
      </c>
      <c r="F200" s="6" t="s">
        <v>633</v>
      </c>
    </row>
    <row r="201" spans="1:8" x14ac:dyDescent="0.25">
      <c r="A201" t="s">
        <v>414</v>
      </c>
      <c r="B201" s="6" t="s">
        <v>499</v>
      </c>
      <c r="D201" s="6" t="s">
        <v>277</v>
      </c>
      <c r="F201" s="6" t="s">
        <v>634</v>
      </c>
    </row>
    <row r="202" spans="1:8" ht="30" x14ac:dyDescent="0.25">
      <c r="A202" t="s">
        <v>418</v>
      </c>
      <c r="B202" s="6" t="s">
        <v>666</v>
      </c>
      <c r="D202" s="6" t="s">
        <v>667</v>
      </c>
      <c r="F202" s="6"/>
    </row>
    <row r="203" spans="1:8" x14ac:dyDescent="0.25">
      <c r="A203" t="s">
        <v>422</v>
      </c>
      <c r="B203" s="6" t="s">
        <v>9</v>
      </c>
      <c r="D203" s="6" t="s">
        <v>423</v>
      </c>
      <c r="F203" s="6" t="s">
        <v>423</v>
      </c>
    </row>
    <row r="204" spans="1:8" x14ac:dyDescent="0.25">
      <c r="A204" t="s">
        <v>424</v>
      </c>
      <c r="B204" s="8">
        <v>43922</v>
      </c>
      <c r="D204" s="8" t="s">
        <v>613</v>
      </c>
      <c r="F204" s="11">
        <v>44004</v>
      </c>
    </row>
    <row r="205" spans="1:8" ht="45" x14ac:dyDescent="0.25">
      <c r="A205" t="s">
        <v>21</v>
      </c>
      <c r="B205" s="6" t="s">
        <v>668</v>
      </c>
      <c r="D205" s="6" t="s">
        <v>669</v>
      </c>
      <c r="F205" s="6" t="s">
        <v>670</v>
      </c>
    </row>
    <row r="206" spans="1:8" ht="30" x14ac:dyDescent="0.25">
      <c r="B206" s="6" t="s">
        <v>671</v>
      </c>
      <c r="D206" s="6"/>
      <c r="F206" s="6"/>
    </row>
    <row r="207" spans="1:8" ht="30" x14ac:dyDescent="0.25">
      <c r="B207" s="6" t="s">
        <v>672</v>
      </c>
      <c r="D207" s="6"/>
      <c r="F207" s="6"/>
    </row>
    <row r="208" spans="1:8" ht="45" x14ac:dyDescent="0.25">
      <c r="B208" s="6" t="s">
        <v>673</v>
      </c>
      <c r="D208" s="6"/>
      <c r="F208" s="6"/>
    </row>
    <row r="209" spans="1:8" x14ac:dyDescent="0.25">
      <c r="B209" s="6"/>
      <c r="D209" s="6"/>
      <c r="F209" s="6"/>
    </row>
    <row r="210" spans="1:8" x14ac:dyDescent="0.25">
      <c r="A210" t="s">
        <v>435</v>
      </c>
      <c r="B210" s="6" t="s">
        <v>436</v>
      </c>
      <c r="D210" s="6" t="s">
        <v>461</v>
      </c>
      <c r="F210" s="6" t="s">
        <v>659</v>
      </c>
    </row>
    <row r="211" spans="1:8" x14ac:dyDescent="0.25">
      <c r="A211" t="s">
        <v>439</v>
      </c>
      <c r="B211" s="6">
        <v>5</v>
      </c>
      <c r="D211" s="6">
        <v>5</v>
      </c>
      <c r="F211" s="6"/>
      <c r="H211">
        <f>AVERAGE(F211,D211,B211)</f>
        <v>5</v>
      </c>
    </row>
    <row r="212" spans="1:8" ht="45" x14ac:dyDescent="0.25">
      <c r="A212" t="s">
        <v>26</v>
      </c>
      <c r="B212" s="6" t="s">
        <v>674</v>
      </c>
      <c r="D212" s="6" t="s">
        <v>675</v>
      </c>
      <c r="F212" s="6" t="s">
        <v>676</v>
      </c>
    </row>
    <row r="215" spans="1:8" ht="18.75" x14ac:dyDescent="0.3">
      <c r="A215" s="4" t="s">
        <v>403</v>
      </c>
      <c r="B215" s="46" t="s">
        <v>372</v>
      </c>
      <c r="C215" s="46"/>
      <c r="D215" s="46"/>
      <c r="E215" s="46"/>
      <c r="F215" s="46"/>
    </row>
    <row r="216" spans="1:8" x14ac:dyDescent="0.25">
      <c r="A216" t="s">
        <v>5</v>
      </c>
      <c r="B216" s="6" t="s">
        <v>677</v>
      </c>
      <c r="D216" s="6"/>
      <c r="F216" s="6" t="s">
        <v>678</v>
      </c>
    </row>
    <row r="217" spans="1:8" x14ac:dyDescent="0.25">
      <c r="A217" t="s">
        <v>406</v>
      </c>
      <c r="B217" s="6" t="s">
        <v>254</v>
      </c>
      <c r="D217" s="6"/>
      <c r="F217" s="6" t="s">
        <v>423</v>
      </c>
    </row>
    <row r="218" spans="1:8" x14ac:dyDescent="0.25">
      <c r="A218" t="s">
        <v>407</v>
      </c>
      <c r="B218" s="6">
        <v>6</v>
      </c>
      <c r="D218" s="6">
        <v>5</v>
      </c>
      <c r="F218" s="6">
        <v>8</v>
      </c>
      <c r="H218">
        <f>AVERAGE(F218,D218,B218)</f>
        <v>6.333333333333333</v>
      </c>
    </row>
    <row r="219" spans="1:8" x14ac:dyDescent="0.25">
      <c r="A219" t="s">
        <v>408</v>
      </c>
      <c r="B219" s="6">
        <v>6</v>
      </c>
      <c r="D219" s="6">
        <v>5</v>
      </c>
      <c r="F219" s="6">
        <v>8</v>
      </c>
      <c r="H219">
        <f>AVERAGE(F219,D219,B219)</f>
        <v>6.333333333333333</v>
      </c>
    </row>
    <row r="220" spans="1:8" x14ac:dyDescent="0.25">
      <c r="A220" t="s">
        <v>409</v>
      </c>
      <c r="B220" s="6">
        <v>4</v>
      </c>
      <c r="D220" s="6">
        <v>5</v>
      </c>
      <c r="F220" s="6">
        <v>9</v>
      </c>
      <c r="H220">
        <f>AVERAGE(F220,D220,B220)</f>
        <v>6</v>
      </c>
    </row>
    <row r="221" spans="1:8" x14ac:dyDescent="0.25">
      <c r="A221" t="s">
        <v>410</v>
      </c>
      <c r="B221" s="6">
        <v>7</v>
      </c>
      <c r="D221" s="6">
        <v>5</v>
      </c>
      <c r="F221" s="6">
        <v>9</v>
      </c>
      <c r="H221">
        <f>AVERAGE(F221,D221,B221)</f>
        <v>7</v>
      </c>
    </row>
    <row r="222" spans="1:8" x14ac:dyDescent="0.25">
      <c r="A222" t="s">
        <v>388</v>
      </c>
      <c r="B222" s="7">
        <v>4</v>
      </c>
      <c r="D222" s="7">
        <v>5</v>
      </c>
      <c r="F222" s="7">
        <v>9</v>
      </c>
      <c r="H222">
        <f>AVERAGE(F222,D222,B222)</f>
        <v>6</v>
      </c>
    </row>
    <row r="223" spans="1:8" x14ac:dyDescent="0.25">
      <c r="A223" t="s">
        <v>11</v>
      </c>
      <c r="B223" s="6" t="s">
        <v>679</v>
      </c>
      <c r="D223" s="6" t="s">
        <v>680</v>
      </c>
      <c r="F223" s="6" t="s">
        <v>681</v>
      </c>
    </row>
    <row r="224" spans="1:8" x14ac:dyDescent="0.25">
      <c r="A224" t="s">
        <v>414</v>
      </c>
      <c r="B224" s="6" t="s">
        <v>92</v>
      </c>
      <c r="D224" s="6" t="s">
        <v>416</v>
      </c>
      <c r="F224" s="6" t="s">
        <v>682</v>
      </c>
    </row>
    <row r="225" spans="1:8" ht="30" x14ac:dyDescent="0.25">
      <c r="A225" t="s">
        <v>418</v>
      </c>
      <c r="B225" s="6" t="s">
        <v>666</v>
      </c>
      <c r="D225" s="6" t="s">
        <v>683</v>
      </c>
      <c r="F225" s="6" t="s">
        <v>684</v>
      </c>
    </row>
    <row r="226" spans="1:8" x14ac:dyDescent="0.25">
      <c r="A226" t="s">
        <v>422</v>
      </c>
      <c r="B226" s="6" t="s">
        <v>9</v>
      </c>
      <c r="D226" s="6" t="s">
        <v>9</v>
      </c>
      <c r="F226" s="6" t="s">
        <v>423</v>
      </c>
    </row>
    <row r="227" spans="1:8" x14ac:dyDescent="0.25">
      <c r="A227" t="s">
        <v>424</v>
      </c>
      <c r="B227" s="8">
        <v>43922</v>
      </c>
      <c r="D227" s="8">
        <v>44032</v>
      </c>
      <c r="F227" s="11">
        <v>44004</v>
      </c>
    </row>
    <row r="228" spans="1:8" ht="30" x14ac:dyDescent="0.25">
      <c r="A228" t="s">
        <v>21</v>
      </c>
      <c r="B228" s="6" t="s">
        <v>685</v>
      </c>
      <c r="D228" s="6" t="s">
        <v>686</v>
      </c>
      <c r="F228" s="6" t="s">
        <v>687</v>
      </c>
    </row>
    <row r="229" spans="1:8" ht="45" x14ac:dyDescent="0.25">
      <c r="B229" s="6" t="s">
        <v>688</v>
      </c>
      <c r="D229" s="6" t="s">
        <v>689</v>
      </c>
      <c r="F229" s="6" t="s">
        <v>690</v>
      </c>
    </row>
    <row r="230" spans="1:8" x14ac:dyDescent="0.25">
      <c r="B230" s="6"/>
      <c r="D230" s="6"/>
      <c r="F230" s="6"/>
    </row>
    <row r="231" spans="1:8" x14ac:dyDescent="0.25">
      <c r="B231" s="6"/>
      <c r="D231" s="6"/>
      <c r="F231" s="6"/>
    </row>
    <row r="232" spans="1:8" x14ac:dyDescent="0.25">
      <c r="B232" s="6"/>
      <c r="D232" s="6"/>
      <c r="F232" s="6"/>
    </row>
    <row r="233" spans="1:8" x14ac:dyDescent="0.25">
      <c r="A233" t="s">
        <v>435</v>
      </c>
      <c r="B233" s="6" t="s">
        <v>436</v>
      </c>
      <c r="D233" s="6" t="s">
        <v>461</v>
      </c>
      <c r="F233" s="6" t="s">
        <v>659</v>
      </c>
    </row>
    <row r="234" spans="1:8" x14ac:dyDescent="0.25">
      <c r="A234" t="s">
        <v>439</v>
      </c>
      <c r="B234" s="6">
        <v>6</v>
      </c>
      <c r="D234" s="6">
        <v>7</v>
      </c>
      <c r="F234" s="6">
        <v>10</v>
      </c>
      <c r="H234">
        <f>AVERAGE(F234,D234,B234)</f>
        <v>7.666666666666667</v>
      </c>
    </row>
    <row r="235" spans="1:8" ht="60" x14ac:dyDescent="0.25">
      <c r="A235" t="s">
        <v>26</v>
      </c>
      <c r="B235" s="6" t="s">
        <v>691</v>
      </c>
      <c r="D235" s="6" t="s">
        <v>692</v>
      </c>
      <c r="F235" s="6" t="s">
        <v>693</v>
      </c>
    </row>
    <row r="237" spans="1:8" ht="18.75" x14ac:dyDescent="0.3">
      <c r="A237" s="4" t="s">
        <v>403</v>
      </c>
      <c r="B237" s="46" t="s">
        <v>44</v>
      </c>
      <c r="C237" s="46"/>
      <c r="D237" s="46"/>
      <c r="E237" s="46"/>
      <c r="F237" s="46"/>
    </row>
    <row r="238" spans="1:8" x14ac:dyDescent="0.25">
      <c r="A238" t="s">
        <v>5</v>
      </c>
      <c r="B238" s="6" t="s">
        <v>694</v>
      </c>
      <c r="D238" s="6"/>
      <c r="F238" s="6" t="s">
        <v>695</v>
      </c>
    </row>
    <row r="239" spans="1:8" x14ac:dyDescent="0.25">
      <c r="A239" t="s">
        <v>406</v>
      </c>
      <c r="B239" s="6" t="s">
        <v>9</v>
      </c>
      <c r="D239" s="6" t="s">
        <v>423</v>
      </c>
      <c r="F239" s="6" t="s">
        <v>423</v>
      </c>
    </row>
    <row r="240" spans="1:8" x14ac:dyDescent="0.25">
      <c r="A240" t="s">
        <v>407</v>
      </c>
      <c r="B240" s="6">
        <v>8</v>
      </c>
      <c r="D240" s="6">
        <v>9</v>
      </c>
      <c r="F240" s="6">
        <v>9</v>
      </c>
      <c r="H240">
        <f>AVERAGE(F240,D240,B240)</f>
        <v>8.6666666666666661</v>
      </c>
    </row>
    <row r="241" spans="1:8" x14ac:dyDescent="0.25">
      <c r="A241" t="s">
        <v>408</v>
      </c>
      <c r="B241" s="6">
        <v>7</v>
      </c>
      <c r="D241" s="6">
        <v>8</v>
      </c>
      <c r="F241" s="6">
        <v>9</v>
      </c>
      <c r="H241">
        <f>AVERAGE(F241,D241,B241)</f>
        <v>8</v>
      </c>
    </row>
    <row r="242" spans="1:8" x14ac:dyDescent="0.25">
      <c r="A242" t="s">
        <v>409</v>
      </c>
      <c r="B242" s="6">
        <v>5</v>
      </c>
      <c r="D242" s="6">
        <v>8</v>
      </c>
      <c r="F242" s="6">
        <v>9</v>
      </c>
      <c r="H242">
        <f>AVERAGE(F242,D242,B242)</f>
        <v>7.333333333333333</v>
      </c>
    </row>
    <row r="243" spans="1:8" x14ac:dyDescent="0.25">
      <c r="A243" t="s">
        <v>410</v>
      </c>
      <c r="B243" s="6">
        <v>8</v>
      </c>
      <c r="D243" s="6">
        <v>7</v>
      </c>
      <c r="F243" s="6">
        <v>8</v>
      </c>
      <c r="H243">
        <f>AVERAGE(F243,D243,B243)</f>
        <v>7.666666666666667</v>
      </c>
    </row>
    <row r="244" spans="1:8" x14ac:dyDescent="0.25">
      <c r="A244" t="s">
        <v>388</v>
      </c>
      <c r="B244" s="7">
        <v>3</v>
      </c>
      <c r="D244" s="7">
        <v>8</v>
      </c>
      <c r="F244" s="7"/>
      <c r="H244">
        <f>AVERAGE(F244,D244,B244)</f>
        <v>5.5</v>
      </c>
    </row>
    <row r="245" spans="1:8" x14ac:dyDescent="0.25">
      <c r="A245" t="s">
        <v>11</v>
      </c>
      <c r="B245" s="6" t="s">
        <v>679</v>
      </c>
      <c r="D245" s="6" t="s">
        <v>680</v>
      </c>
      <c r="F245" s="6" t="s">
        <v>696</v>
      </c>
    </row>
    <row r="246" spans="1:8" x14ac:dyDescent="0.25">
      <c r="A246" t="s">
        <v>414</v>
      </c>
      <c r="B246" s="6">
        <v>1</v>
      </c>
      <c r="D246" s="6" t="s">
        <v>448</v>
      </c>
      <c r="F246" s="6" t="s">
        <v>697</v>
      </c>
    </row>
    <row r="247" spans="1:8" x14ac:dyDescent="0.25">
      <c r="A247" t="s">
        <v>418</v>
      </c>
      <c r="B247" s="6" t="s">
        <v>698</v>
      </c>
      <c r="D247" s="6" t="s">
        <v>699</v>
      </c>
      <c r="F247" s="6" t="s">
        <v>700</v>
      </c>
    </row>
    <row r="248" spans="1:8" x14ac:dyDescent="0.25">
      <c r="A248" t="s">
        <v>422</v>
      </c>
      <c r="B248" s="6" t="s">
        <v>9</v>
      </c>
      <c r="D248" s="6" t="s">
        <v>423</v>
      </c>
      <c r="F248" s="6" t="s">
        <v>423</v>
      </c>
    </row>
    <row r="249" spans="1:8" x14ac:dyDescent="0.25">
      <c r="A249" t="s">
        <v>424</v>
      </c>
      <c r="B249" s="8">
        <v>43922</v>
      </c>
      <c r="D249" s="8">
        <v>44013</v>
      </c>
      <c r="F249" s="11">
        <v>44004</v>
      </c>
    </row>
    <row r="250" spans="1:8" ht="30" x14ac:dyDescent="0.25">
      <c r="A250" t="s">
        <v>21</v>
      </c>
      <c r="B250" s="6" t="s">
        <v>701</v>
      </c>
      <c r="D250" s="6" t="s">
        <v>702</v>
      </c>
      <c r="F250" s="6" t="s">
        <v>703</v>
      </c>
    </row>
    <row r="251" spans="1:8" x14ac:dyDescent="0.25">
      <c r="B251" s="6" t="s">
        <v>704</v>
      </c>
      <c r="D251" s="6"/>
      <c r="F251" s="6"/>
    </row>
    <row r="252" spans="1:8" x14ac:dyDescent="0.25">
      <c r="B252" s="6"/>
      <c r="D252" s="6"/>
      <c r="F252" s="6"/>
    </row>
    <row r="253" spans="1:8" x14ac:dyDescent="0.25">
      <c r="B253" s="6"/>
      <c r="D253" s="6"/>
      <c r="F253" s="6"/>
    </row>
    <row r="254" spans="1:8" x14ac:dyDescent="0.25">
      <c r="B254" s="6"/>
      <c r="D254" s="6"/>
      <c r="F254" s="6"/>
    </row>
    <row r="255" spans="1:8" x14ac:dyDescent="0.25">
      <c r="A255" t="s">
        <v>435</v>
      </c>
      <c r="B255" s="6" t="s">
        <v>436</v>
      </c>
      <c r="D255" s="6" t="s">
        <v>461</v>
      </c>
      <c r="F255" s="6"/>
    </row>
    <row r="256" spans="1:8" x14ac:dyDescent="0.25">
      <c r="A256" t="s">
        <v>439</v>
      </c>
      <c r="B256" s="6">
        <v>8</v>
      </c>
      <c r="D256" s="6">
        <v>8</v>
      </c>
      <c r="F256" s="6">
        <v>10</v>
      </c>
      <c r="H256">
        <f>AVERAGE(F256,D256,B256)</f>
        <v>8.6666666666666661</v>
      </c>
    </row>
    <row r="257" spans="1:8" ht="90" x14ac:dyDescent="0.25">
      <c r="A257" t="s">
        <v>26</v>
      </c>
      <c r="B257" s="6" t="s">
        <v>705</v>
      </c>
      <c r="D257" s="6" t="s">
        <v>706</v>
      </c>
      <c r="F257" s="6" t="s">
        <v>707</v>
      </c>
    </row>
    <row r="260" spans="1:8" ht="18.75" x14ac:dyDescent="0.3">
      <c r="A260" s="4" t="s">
        <v>403</v>
      </c>
      <c r="B260" s="46" t="s">
        <v>139</v>
      </c>
      <c r="C260" s="46"/>
      <c r="D260" s="46"/>
      <c r="E260" s="46"/>
      <c r="F260" s="46"/>
    </row>
    <row r="261" spans="1:8" x14ac:dyDescent="0.25">
      <c r="A261" t="s">
        <v>5</v>
      </c>
      <c r="B261" s="6" t="s">
        <v>708</v>
      </c>
      <c r="D261" s="6" t="s">
        <v>709</v>
      </c>
      <c r="F261" s="6" t="s">
        <v>302</v>
      </c>
    </row>
    <row r="262" spans="1:8" x14ac:dyDescent="0.25">
      <c r="A262" t="s">
        <v>406</v>
      </c>
      <c r="B262" s="6" t="s">
        <v>254</v>
      </c>
      <c r="D262" s="6" t="s">
        <v>538</v>
      </c>
      <c r="F262" s="6" t="s">
        <v>538</v>
      </c>
    </row>
    <row r="263" spans="1:8" x14ac:dyDescent="0.25">
      <c r="A263" t="s">
        <v>407</v>
      </c>
      <c r="B263" s="6">
        <v>8</v>
      </c>
      <c r="D263" s="6">
        <v>7</v>
      </c>
      <c r="F263" s="6">
        <v>8</v>
      </c>
      <c r="H263">
        <f>AVERAGE(F263,D263,B263)</f>
        <v>7.666666666666667</v>
      </c>
    </row>
    <row r="264" spans="1:8" x14ac:dyDescent="0.25">
      <c r="A264" t="s">
        <v>408</v>
      </c>
      <c r="B264" s="6">
        <v>4</v>
      </c>
      <c r="D264" s="6">
        <v>4</v>
      </c>
      <c r="F264" s="6">
        <v>3</v>
      </c>
      <c r="H264">
        <f>AVERAGE(F264,D264,B264)</f>
        <v>3.6666666666666665</v>
      </c>
    </row>
    <row r="265" spans="1:8" x14ac:dyDescent="0.25">
      <c r="A265" t="s">
        <v>409</v>
      </c>
      <c r="B265" s="6">
        <v>3</v>
      </c>
      <c r="D265" s="6">
        <v>4</v>
      </c>
      <c r="F265" s="6">
        <v>3</v>
      </c>
      <c r="H265">
        <f>AVERAGE(F265,D265,B265)</f>
        <v>3.3333333333333335</v>
      </c>
    </row>
    <row r="266" spans="1:8" x14ac:dyDescent="0.25">
      <c r="A266" t="s">
        <v>410</v>
      </c>
      <c r="B266" s="6">
        <v>8</v>
      </c>
      <c r="D266" s="6">
        <v>8</v>
      </c>
      <c r="F266" s="6">
        <v>8</v>
      </c>
      <c r="H266">
        <f>AVERAGE(F266,D266,B266)</f>
        <v>8</v>
      </c>
    </row>
    <row r="267" spans="1:8" x14ac:dyDescent="0.25">
      <c r="A267" t="s">
        <v>388</v>
      </c>
      <c r="B267" s="7">
        <v>3</v>
      </c>
      <c r="D267" s="7">
        <v>4</v>
      </c>
      <c r="F267" s="7">
        <v>3</v>
      </c>
      <c r="H267">
        <f>AVERAGE(F267,D267,B267)</f>
        <v>3.3333333333333335</v>
      </c>
    </row>
    <row r="268" spans="1:8" x14ac:dyDescent="0.25">
      <c r="A268" t="s">
        <v>11</v>
      </c>
      <c r="B268" s="6" t="s">
        <v>679</v>
      </c>
      <c r="D268" s="6" t="s">
        <v>680</v>
      </c>
      <c r="F268" s="6" t="s">
        <v>710</v>
      </c>
    </row>
    <row r="269" spans="1:8" x14ac:dyDescent="0.25">
      <c r="A269" t="s">
        <v>414</v>
      </c>
      <c r="B269" s="6">
        <v>1</v>
      </c>
      <c r="D269" s="6" t="s">
        <v>226</v>
      </c>
      <c r="F269" s="6">
        <v>1</v>
      </c>
    </row>
    <row r="270" spans="1:8" ht="30" x14ac:dyDescent="0.25">
      <c r="A270" t="s">
        <v>418</v>
      </c>
      <c r="B270" s="6" t="s">
        <v>711</v>
      </c>
      <c r="D270" s="6" t="s">
        <v>712</v>
      </c>
      <c r="F270" s="6" t="s">
        <v>713</v>
      </c>
    </row>
    <row r="271" spans="1:8" x14ac:dyDescent="0.25">
      <c r="A271" t="s">
        <v>422</v>
      </c>
      <c r="B271" s="6" t="s">
        <v>9</v>
      </c>
      <c r="D271" s="6" t="s">
        <v>423</v>
      </c>
      <c r="F271" s="6" t="s">
        <v>423</v>
      </c>
    </row>
    <row r="272" spans="1:8" x14ac:dyDescent="0.25">
      <c r="A272" t="s">
        <v>424</v>
      </c>
      <c r="B272" s="8">
        <v>43922</v>
      </c>
      <c r="D272" s="8">
        <v>44013</v>
      </c>
      <c r="F272" s="11">
        <v>44004</v>
      </c>
    </row>
    <row r="273" spans="1:8" ht="30" x14ac:dyDescent="0.25">
      <c r="A273" t="s">
        <v>21</v>
      </c>
      <c r="B273" s="6" t="s">
        <v>714</v>
      </c>
      <c r="D273" s="6" t="s">
        <v>715</v>
      </c>
      <c r="F273" s="6" t="s">
        <v>306</v>
      </c>
    </row>
    <row r="274" spans="1:8" x14ac:dyDescent="0.25">
      <c r="B274" s="6" t="s">
        <v>716</v>
      </c>
      <c r="D274" s="6"/>
      <c r="F274" s="6" t="s">
        <v>307</v>
      </c>
    </row>
    <row r="275" spans="1:8" ht="45" x14ac:dyDescent="0.25">
      <c r="B275" s="6" t="s">
        <v>717</v>
      </c>
      <c r="D275" s="6"/>
      <c r="F275" s="6" t="s">
        <v>718</v>
      </c>
    </row>
    <row r="276" spans="1:8" x14ac:dyDescent="0.25">
      <c r="B276" s="6"/>
      <c r="D276" s="6"/>
      <c r="F276" s="6"/>
    </row>
    <row r="277" spans="1:8" x14ac:dyDescent="0.25">
      <c r="B277" s="6"/>
      <c r="D277" s="6"/>
      <c r="F277" s="6"/>
    </row>
    <row r="278" spans="1:8" x14ac:dyDescent="0.25">
      <c r="A278" t="s">
        <v>435</v>
      </c>
      <c r="B278" s="6" t="s">
        <v>436</v>
      </c>
      <c r="D278" s="6" t="s">
        <v>461</v>
      </c>
      <c r="F278" s="6" t="s">
        <v>659</v>
      </c>
    </row>
    <row r="279" spans="1:8" x14ac:dyDescent="0.25">
      <c r="A279" t="s">
        <v>439</v>
      </c>
      <c r="B279" s="6">
        <v>7</v>
      </c>
      <c r="D279" s="6">
        <v>7</v>
      </c>
      <c r="F279" s="6">
        <v>8</v>
      </c>
      <c r="H279">
        <f>AVERAGE(F279,D279,B279)</f>
        <v>7.333333333333333</v>
      </c>
    </row>
    <row r="280" spans="1:8" ht="60" x14ac:dyDescent="0.25">
      <c r="A280" t="s">
        <v>26</v>
      </c>
      <c r="B280" s="6" t="s">
        <v>719</v>
      </c>
      <c r="D280" s="6" t="s">
        <v>720</v>
      </c>
      <c r="F280" s="6" t="s">
        <v>310</v>
      </c>
    </row>
    <row r="282" spans="1:8" ht="18.75" x14ac:dyDescent="0.3">
      <c r="A282" s="4" t="s">
        <v>403</v>
      </c>
      <c r="B282" s="46" t="s">
        <v>219</v>
      </c>
      <c r="C282" s="46"/>
      <c r="D282" s="46"/>
      <c r="E282" s="46"/>
      <c r="F282" s="46"/>
    </row>
    <row r="283" spans="1:8" x14ac:dyDescent="0.25">
      <c r="A283" t="s">
        <v>5</v>
      </c>
      <c r="B283" s="6" t="s">
        <v>536</v>
      </c>
      <c r="D283" s="6" t="s">
        <v>6</v>
      </c>
      <c r="F283" s="6" t="s">
        <v>721</v>
      </c>
    </row>
    <row r="284" spans="1:8" x14ac:dyDescent="0.25">
      <c r="A284" t="s">
        <v>406</v>
      </c>
      <c r="B284" s="6" t="s">
        <v>254</v>
      </c>
      <c r="D284" s="6" t="s">
        <v>254</v>
      </c>
      <c r="F284" s="6" t="s">
        <v>538</v>
      </c>
    </row>
    <row r="285" spans="1:8" x14ac:dyDescent="0.25">
      <c r="A285" t="s">
        <v>407</v>
      </c>
      <c r="B285" s="6">
        <v>6</v>
      </c>
      <c r="D285" s="6">
        <v>7</v>
      </c>
      <c r="F285" s="6">
        <v>8</v>
      </c>
      <c r="H285">
        <f>AVERAGE(F285,D285,B285)</f>
        <v>7</v>
      </c>
    </row>
    <row r="286" spans="1:8" x14ac:dyDescent="0.25">
      <c r="A286" t="s">
        <v>408</v>
      </c>
      <c r="B286" s="6">
        <v>6</v>
      </c>
      <c r="D286" s="6">
        <v>6</v>
      </c>
      <c r="F286" s="6">
        <v>4</v>
      </c>
      <c r="H286">
        <f>AVERAGE(F286,D286,B286)</f>
        <v>5.333333333333333</v>
      </c>
    </row>
    <row r="287" spans="1:8" x14ac:dyDescent="0.25">
      <c r="A287" t="s">
        <v>409</v>
      </c>
      <c r="B287" s="6">
        <v>3</v>
      </c>
      <c r="D287" s="6">
        <v>4</v>
      </c>
      <c r="F287" s="6">
        <v>7</v>
      </c>
      <c r="H287">
        <f>AVERAGE(F287,D287,B287)</f>
        <v>4.666666666666667</v>
      </c>
    </row>
    <row r="288" spans="1:8" x14ac:dyDescent="0.25">
      <c r="A288" t="s">
        <v>410</v>
      </c>
      <c r="B288" s="6">
        <v>7</v>
      </c>
      <c r="D288" s="6">
        <v>7</v>
      </c>
      <c r="F288" s="6">
        <v>9</v>
      </c>
      <c r="H288">
        <f>AVERAGE(F288,D288,B288)</f>
        <v>7.666666666666667</v>
      </c>
    </row>
    <row r="289" spans="1:8" x14ac:dyDescent="0.25">
      <c r="A289" t="s">
        <v>388</v>
      </c>
      <c r="B289" s="7">
        <v>3</v>
      </c>
      <c r="D289" s="7">
        <v>4</v>
      </c>
      <c r="F289" s="7">
        <v>4</v>
      </c>
      <c r="H289">
        <f>AVERAGE(F289,D289,B289)</f>
        <v>3.6666666666666665</v>
      </c>
    </row>
    <row r="290" spans="1:8" x14ac:dyDescent="0.25">
      <c r="A290" t="s">
        <v>11</v>
      </c>
      <c r="B290" s="6" t="s">
        <v>679</v>
      </c>
      <c r="D290" s="6" t="s">
        <v>680</v>
      </c>
      <c r="F290" s="6" t="s">
        <v>722</v>
      </c>
    </row>
    <row r="291" spans="1:8" x14ac:dyDescent="0.25">
      <c r="A291" t="s">
        <v>414</v>
      </c>
      <c r="B291" s="6">
        <v>1</v>
      </c>
      <c r="D291" s="6" t="s">
        <v>723</v>
      </c>
      <c r="F291" s="6">
        <v>1</v>
      </c>
      <c r="H291">
        <f>AVERAGE(F291,D291,B291)</f>
        <v>1</v>
      </c>
    </row>
    <row r="292" spans="1:8" x14ac:dyDescent="0.25">
      <c r="A292" t="s">
        <v>418</v>
      </c>
      <c r="B292" s="6" t="s">
        <v>724</v>
      </c>
      <c r="D292" s="6" t="s">
        <v>725</v>
      </c>
      <c r="F292" s="6" t="s">
        <v>726</v>
      </c>
    </row>
    <row r="293" spans="1:8" x14ac:dyDescent="0.25">
      <c r="A293" t="s">
        <v>422</v>
      </c>
      <c r="B293" s="6" t="s">
        <v>9</v>
      </c>
      <c r="D293" s="6" t="s">
        <v>423</v>
      </c>
      <c r="F293" s="6" t="s">
        <v>423</v>
      </c>
    </row>
    <row r="294" spans="1:8" x14ac:dyDescent="0.25">
      <c r="A294" t="s">
        <v>424</v>
      </c>
      <c r="B294" s="8">
        <v>43922</v>
      </c>
      <c r="D294" s="8">
        <v>44013</v>
      </c>
      <c r="F294" s="11">
        <v>44004</v>
      </c>
    </row>
    <row r="295" spans="1:8" ht="30" x14ac:dyDescent="0.25">
      <c r="A295" t="s">
        <v>21</v>
      </c>
      <c r="B295" s="6" t="s">
        <v>727</v>
      </c>
      <c r="D295" s="6" t="s">
        <v>728</v>
      </c>
      <c r="F295" s="6" t="s">
        <v>729</v>
      </c>
    </row>
    <row r="296" spans="1:8" ht="30" x14ac:dyDescent="0.25">
      <c r="B296" s="6" t="s">
        <v>730</v>
      </c>
      <c r="D296" s="6"/>
      <c r="F296" s="6" t="s">
        <v>731</v>
      </c>
    </row>
    <row r="297" spans="1:8" ht="30" x14ac:dyDescent="0.25">
      <c r="B297" s="6" t="s">
        <v>732</v>
      </c>
      <c r="D297" s="6"/>
      <c r="F297" s="6" t="s">
        <v>733</v>
      </c>
    </row>
    <row r="298" spans="1:8" x14ac:dyDescent="0.25">
      <c r="B298" s="6"/>
      <c r="D298" s="6"/>
      <c r="F298" s="6"/>
    </row>
    <row r="299" spans="1:8" x14ac:dyDescent="0.25">
      <c r="B299" s="6"/>
      <c r="D299" s="6"/>
      <c r="F299" s="6"/>
    </row>
    <row r="300" spans="1:8" x14ac:dyDescent="0.25">
      <c r="A300" t="s">
        <v>435</v>
      </c>
      <c r="B300" s="6" t="s">
        <v>436</v>
      </c>
      <c r="D300" s="6" t="s">
        <v>461</v>
      </c>
      <c r="F300" s="6" t="s">
        <v>659</v>
      </c>
    </row>
    <row r="301" spans="1:8" x14ac:dyDescent="0.25">
      <c r="A301" t="s">
        <v>439</v>
      </c>
      <c r="B301" s="6">
        <v>7</v>
      </c>
      <c r="D301" s="6">
        <v>8</v>
      </c>
      <c r="F301" s="6">
        <v>8</v>
      </c>
      <c r="H301">
        <f>AVERAGE(F301,D301,B301)</f>
        <v>7.666666666666667</v>
      </c>
    </row>
    <row r="302" spans="1:8" ht="60" x14ac:dyDescent="0.25">
      <c r="A302" t="s">
        <v>26</v>
      </c>
      <c r="B302" s="6" t="s">
        <v>734</v>
      </c>
      <c r="D302" s="6"/>
      <c r="F302" s="6" t="s">
        <v>735</v>
      </c>
    </row>
    <row r="304" spans="1:8" ht="18.75" x14ac:dyDescent="0.3">
      <c r="A304" s="4" t="s">
        <v>403</v>
      </c>
      <c r="B304" s="46" t="s">
        <v>220</v>
      </c>
      <c r="C304" s="46"/>
      <c r="D304" s="46"/>
      <c r="E304" s="46"/>
      <c r="F304" s="46"/>
    </row>
    <row r="305" spans="1:8" x14ac:dyDescent="0.25">
      <c r="A305" t="s">
        <v>5</v>
      </c>
      <c r="B305" s="6" t="s">
        <v>536</v>
      </c>
      <c r="D305" s="6" t="s">
        <v>6</v>
      </c>
      <c r="F305" s="6" t="s">
        <v>721</v>
      </c>
    </row>
    <row r="306" spans="1:8" x14ac:dyDescent="0.25">
      <c r="A306" t="s">
        <v>406</v>
      </c>
      <c r="B306" s="6" t="s">
        <v>254</v>
      </c>
      <c r="D306" s="6" t="s">
        <v>254</v>
      </c>
      <c r="F306" s="6" t="s">
        <v>538</v>
      </c>
    </row>
    <row r="307" spans="1:8" x14ac:dyDescent="0.25">
      <c r="A307" t="s">
        <v>407</v>
      </c>
      <c r="B307" s="6">
        <v>8</v>
      </c>
      <c r="D307" s="6">
        <v>8</v>
      </c>
      <c r="F307" s="6">
        <v>9</v>
      </c>
      <c r="H307">
        <f>AVERAGE(F307,D307,B307)</f>
        <v>8.3333333333333339</v>
      </c>
    </row>
    <row r="308" spans="1:8" x14ac:dyDescent="0.25">
      <c r="A308" t="s">
        <v>408</v>
      </c>
      <c r="B308" s="6">
        <v>6</v>
      </c>
      <c r="D308" s="6">
        <v>5</v>
      </c>
      <c r="F308" s="6">
        <v>5</v>
      </c>
      <c r="H308">
        <f>AVERAGE(F308,D308,B308)</f>
        <v>5.333333333333333</v>
      </c>
    </row>
    <row r="309" spans="1:8" x14ac:dyDescent="0.25">
      <c r="A309" t="s">
        <v>409</v>
      </c>
      <c r="B309" s="6">
        <v>5</v>
      </c>
      <c r="D309" s="6">
        <v>5</v>
      </c>
      <c r="F309" s="6">
        <v>5</v>
      </c>
      <c r="H309">
        <f>AVERAGE(F309,D309,B309)</f>
        <v>5</v>
      </c>
    </row>
    <row r="310" spans="1:8" x14ac:dyDescent="0.25">
      <c r="A310" t="s">
        <v>410</v>
      </c>
      <c r="B310" s="6">
        <v>6</v>
      </c>
      <c r="D310" s="6">
        <v>6</v>
      </c>
      <c r="F310" s="6">
        <v>9</v>
      </c>
      <c r="H310">
        <f>AVERAGE(F310,D310,B310)</f>
        <v>7</v>
      </c>
    </row>
    <row r="311" spans="1:8" x14ac:dyDescent="0.25">
      <c r="A311" t="s">
        <v>388</v>
      </c>
      <c r="B311" s="7">
        <v>6</v>
      </c>
      <c r="D311" s="7">
        <v>7</v>
      </c>
      <c r="F311" s="7">
        <v>6</v>
      </c>
      <c r="H311">
        <f>AVERAGE(F311,D311,B311)</f>
        <v>6.333333333333333</v>
      </c>
    </row>
    <row r="312" spans="1:8" x14ac:dyDescent="0.25">
      <c r="A312" t="s">
        <v>11</v>
      </c>
      <c r="B312" s="6" t="s">
        <v>679</v>
      </c>
      <c r="D312" s="6" t="s">
        <v>680</v>
      </c>
      <c r="F312" s="6" t="s">
        <v>710</v>
      </c>
    </row>
    <row r="313" spans="1:8" x14ac:dyDescent="0.25">
      <c r="A313" t="s">
        <v>414</v>
      </c>
      <c r="B313" s="6" t="s">
        <v>92</v>
      </c>
      <c r="D313" s="6" t="s">
        <v>448</v>
      </c>
      <c r="F313" s="6" t="s">
        <v>736</v>
      </c>
    </row>
    <row r="314" spans="1:8" x14ac:dyDescent="0.25">
      <c r="A314" t="s">
        <v>418</v>
      </c>
      <c r="B314" s="6" t="s">
        <v>737</v>
      </c>
      <c r="D314" s="6" t="s">
        <v>738</v>
      </c>
      <c r="F314" s="6" t="s">
        <v>739</v>
      </c>
    </row>
    <row r="315" spans="1:8" x14ac:dyDescent="0.25">
      <c r="A315" t="s">
        <v>422</v>
      </c>
      <c r="B315" s="6" t="s">
        <v>9</v>
      </c>
      <c r="D315" s="6" t="s">
        <v>423</v>
      </c>
      <c r="F315" s="6" t="s">
        <v>423</v>
      </c>
    </row>
    <row r="316" spans="1:8" x14ac:dyDescent="0.25">
      <c r="A316" t="s">
        <v>424</v>
      </c>
      <c r="B316" s="8">
        <v>43922</v>
      </c>
      <c r="D316" s="8">
        <v>44013</v>
      </c>
      <c r="F316" s="11">
        <v>44004</v>
      </c>
    </row>
    <row r="317" spans="1:8" ht="45" x14ac:dyDescent="0.25">
      <c r="A317" t="s">
        <v>21</v>
      </c>
      <c r="B317" s="6" t="s">
        <v>740</v>
      </c>
      <c r="D317" s="6" t="s">
        <v>741</v>
      </c>
      <c r="F317" s="6" t="s">
        <v>742</v>
      </c>
    </row>
    <row r="318" spans="1:8" x14ac:dyDescent="0.25">
      <c r="B318" s="6"/>
      <c r="D318" s="6"/>
      <c r="F318" s="6"/>
    </row>
    <row r="319" spans="1:8" x14ac:dyDescent="0.25">
      <c r="B319" s="6"/>
      <c r="D319" s="6"/>
      <c r="F319" s="6"/>
    </row>
    <row r="320" spans="1:8" x14ac:dyDescent="0.25">
      <c r="B320" s="6"/>
      <c r="D320" s="6"/>
      <c r="F320" s="6"/>
    </row>
    <row r="321" spans="1:8" x14ac:dyDescent="0.25">
      <c r="B321" s="6"/>
      <c r="D321" s="6"/>
      <c r="F321" s="6"/>
    </row>
    <row r="322" spans="1:8" x14ac:dyDescent="0.25">
      <c r="A322" t="s">
        <v>435</v>
      </c>
      <c r="B322" s="6" t="s">
        <v>436</v>
      </c>
      <c r="D322" s="6" t="s">
        <v>461</v>
      </c>
      <c r="F322" s="6" t="s">
        <v>659</v>
      </c>
    </row>
    <row r="323" spans="1:8" x14ac:dyDescent="0.25">
      <c r="A323" t="s">
        <v>439</v>
      </c>
      <c r="B323" s="6">
        <v>7</v>
      </c>
      <c r="D323" s="6">
        <v>7</v>
      </c>
      <c r="F323" s="6">
        <v>9</v>
      </c>
      <c r="H323">
        <f>AVERAGE(F323,D323,B323)</f>
        <v>7.666666666666667</v>
      </c>
    </row>
    <row r="324" spans="1:8" ht="90" x14ac:dyDescent="0.25">
      <c r="A324" t="s">
        <v>26</v>
      </c>
      <c r="B324" s="6" t="s">
        <v>743</v>
      </c>
      <c r="D324" s="6"/>
      <c r="F324" s="6" t="s">
        <v>744</v>
      </c>
    </row>
    <row r="326" spans="1:8" ht="18.75" x14ac:dyDescent="0.3">
      <c r="A326" s="4" t="s">
        <v>403</v>
      </c>
      <c r="B326" s="46" t="s">
        <v>46</v>
      </c>
      <c r="C326" s="46"/>
      <c r="D326" s="46"/>
      <c r="E326" s="46"/>
      <c r="F326" s="46"/>
    </row>
    <row r="327" spans="1:8" x14ac:dyDescent="0.25">
      <c r="A327" t="s">
        <v>5</v>
      </c>
      <c r="B327" s="6" t="s">
        <v>536</v>
      </c>
      <c r="D327" s="6" t="s">
        <v>745</v>
      </c>
      <c r="F327" s="6" t="s">
        <v>746</v>
      </c>
    </row>
    <row r="328" spans="1:8" x14ac:dyDescent="0.25">
      <c r="A328" t="s">
        <v>406</v>
      </c>
      <c r="B328" s="6" t="s">
        <v>9</v>
      </c>
      <c r="D328" s="6" t="s">
        <v>9</v>
      </c>
      <c r="F328" s="6" t="s">
        <v>423</v>
      </c>
    </row>
    <row r="329" spans="1:8" x14ac:dyDescent="0.25">
      <c r="A329" t="s">
        <v>407</v>
      </c>
      <c r="B329" s="6">
        <v>7</v>
      </c>
      <c r="D329" s="6">
        <v>7</v>
      </c>
      <c r="F329" s="6">
        <v>8</v>
      </c>
      <c r="H329">
        <f>AVERAGE(F329,D329,B329)</f>
        <v>7.333333333333333</v>
      </c>
    </row>
    <row r="330" spans="1:8" x14ac:dyDescent="0.25">
      <c r="A330" t="s">
        <v>408</v>
      </c>
      <c r="B330" s="6">
        <v>4</v>
      </c>
      <c r="D330" s="6">
        <v>5</v>
      </c>
      <c r="F330" s="6">
        <v>5</v>
      </c>
      <c r="H330">
        <f>AVERAGE(F330,D330,B330)</f>
        <v>4.666666666666667</v>
      </c>
    </row>
    <row r="331" spans="1:8" x14ac:dyDescent="0.25">
      <c r="A331" t="s">
        <v>409</v>
      </c>
      <c r="B331" s="6">
        <v>4</v>
      </c>
      <c r="D331" s="6">
        <v>5</v>
      </c>
      <c r="F331" s="6">
        <v>6</v>
      </c>
      <c r="H331">
        <f>AVERAGE(F331,D331,B331)</f>
        <v>5</v>
      </c>
    </row>
    <row r="332" spans="1:8" x14ac:dyDescent="0.25">
      <c r="A332" t="s">
        <v>410</v>
      </c>
      <c r="B332" s="6">
        <v>7</v>
      </c>
      <c r="D332" s="6">
        <v>7</v>
      </c>
      <c r="F332" s="6">
        <v>7</v>
      </c>
      <c r="H332">
        <f>AVERAGE(F332,D332,B332)</f>
        <v>7</v>
      </c>
    </row>
    <row r="333" spans="1:8" x14ac:dyDescent="0.25">
      <c r="A333" t="s">
        <v>388</v>
      </c>
      <c r="B333" s="7">
        <v>5</v>
      </c>
      <c r="D333" s="7">
        <v>6</v>
      </c>
      <c r="F333" s="7">
        <v>4</v>
      </c>
      <c r="H333">
        <f>AVERAGE(F333,D333,B333)</f>
        <v>5</v>
      </c>
    </row>
    <row r="334" spans="1:8" x14ac:dyDescent="0.25">
      <c r="A334" t="s">
        <v>11</v>
      </c>
      <c r="B334" s="6" t="s">
        <v>679</v>
      </c>
      <c r="D334" s="6" t="s">
        <v>680</v>
      </c>
      <c r="F334" s="6" t="s">
        <v>679</v>
      </c>
    </row>
    <row r="335" spans="1:8" x14ac:dyDescent="0.25">
      <c r="A335" t="s">
        <v>414</v>
      </c>
      <c r="B335" s="6">
        <v>1</v>
      </c>
      <c r="D335" s="6" t="s">
        <v>226</v>
      </c>
      <c r="F335" s="6">
        <v>1</v>
      </c>
    </row>
    <row r="336" spans="1:8" x14ac:dyDescent="0.25">
      <c r="A336" t="s">
        <v>418</v>
      </c>
      <c r="B336" s="6" t="s">
        <v>747</v>
      </c>
      <c r="D336" s="6"/>
      <c r="F336" s="6" t="s">
        <v>748</v>
      </c>
    </row>
    <row r="337" spans="1:8" x14ac:dyDescent="0.25">
      <c r="A337" t="s">
        <v>422</v>
      </c>
      <c r="B337" s="6" t="s">
        <v>9</v>
      </c>
      <c r="D337" s="6" t="s">
        <v>423</v>
      </c>
      <c r="F337" s="6" t="s">
        <v>423</v>
      </c>
    </row>
    <row r="338" spans="1:8" x14ac:dyDescent="0.25">
      <c r="A338" t="s">
        <v>424</v>
      </c>
      <c r="B338" s="8">
        <v>43922</v>
      </c>
      <c r="D338" s="8">
        <v>44013</v>
      </c>
      <c r="F338" s="11">
        <v>44004</v>
      </c>
    </row>
    <row r="339" spans="1:8" ht="120" x14ac:dyDescent="0.25">
      <c r="A339" t="s">
        <v>21</v>
      </c>
      <c r="B339" s="6" t="s">
        <v>749</v>
      </c>
      <c r="D339" s="6" t="s">
        <v>750</v>
      </c>
      <c r="F339" s="6" t="s">
        <v>751</v>
      </c>
    </row>
    <row r="340" spans="1:8" x14ac:dyDescent="0.25">
      <c r="B340" s="6"/>
      <c r="D340" s="6"/>
      <c r="F340" s="6"/>
    </row>
    <row r="341" spans="1:8" x14ac:dyDescent="0.25">
      <c r="B341" s="6"/>
      <c r="D341" s="6"/>
      <c r="F341" s="6"/>
    </row>
    <row r="342" spans="1:8" x14ac:dyDescent="0.25">
      <c r="B342" s="6"/>
      <c r="D342" s="6"/>
      <c r="F342" s="6"/>
    </row>
    <row r="343" spans="1:8" x14ac:dyDescent="0.25">
      <c r="B343" s="6"/>
      <c r="D343" s="6"/>
      <c r="F343" s="6"/>
    </row>
    <row r="344" spans="1:8" x14ac:dyDescent="0.25">
      <c r="A344" t="s">
        <v>435</v>
      </c>
      <c r="B344" s="6" t="s">
        <v>436</v>
      </c>
      <c r="D344" s="6" t="s">
        <v>461</v>
      </c>
      <c r="F344" s="6" t="s">
        <v>659</v>
      </c>
    </row>
    <row r="345" spans="1:8" x14ac:dyDescent="0.25">
      <c r="A345" t="s">
        <v>439</v>
      </c>
      <c r="B345" s="6">
        <v>9</v>
      </c>
      <c r="D345" s="6">
        <v>9</v>
      </c>
      <c r="F345" s="6">
        <v>9</v>
      </c>
      <c r="H345">
        <f>AVERAGE(F345,D345,B345)</f>
        <v>9</v>
      </c>
    </row>
    <row r="346" spans="1:8" ht="60" x14ac:dyDescent="0.25">
      <c r="A346" t="s">
        <v>26</v>
      </c>
      <c r="B346" s="6" t="s">
        <v>752</v>
      </c>
      <c r="D346" s="6" t="s">
        <v>753</v>
      </c>
      <c r="F346" s="6"/>
    </row>
    <row r="348" spans="1:8" ht="18.75" x14ac:dyDescent="0.3">
      <c r="A348" s="4" t="s">
        <v>403</v>
      </c>
      <c r="B348" s="46" t="s">
        <v>754</v>
      </c>
      <c r="C348" s="46"/>
      <c r="D348" s="46"/>
      <c r="E348" s="46"/>
      <c r="F348" s="46"/>
    </row>
    <row r="349" spans="1:8" x14ac:dyDescent="0.25">
      <c r="A349" t="s">
        <v>5</v>
      </c>
      <c r="B349" s="6" t="s">
        <v>755</v>
      </c>
      <c r="D349" s="6" t="s">
        <v>756</v>
      </c>
      <c r="F349" s="6" t="s">
        <v>757</v>
      </c>
    </row>
    <row r="350" spans="1:8" x14ac:dyDescent="0.25">
      <c r="A350" t="s">
        <v>406</v>
      </c>
      <c r="B350" s="6" t="s">
        <v>254</v>
      </c>
      <c r="D350" s="6" t="s">
        <v>254</v>
      </c>
      <c r="F350" s="6" t="s">
        <v>423</v>
      </c>
    </row>
    <row r="351" spans="1:8" x14ac:dyDescent="0.25">
      <c r="A351" t="s">
        <v>407</v>
      </c>
      <c r="B351" s="6">
        <v>7</v>
      </c>
      <c r="D351" s="6">
        <v>7</v>
      </c>
      <c r="F351" s="6">
        <v>7</v>
      </c>
      <c r="H351">
        <f>AVERAGE(F351,D351,B351)</f>
        <v>7</v>
      </c>
    </row>
    <row r="352" spans="1:8" x14ac:dyDescent="0.25">
      <c r="A352" t="s">
        <v>408</v>
      </c>
      <c r="B352" s="6">
        <v>7</v>
      </c>
      <c r="D352" s="6">
        <v>8</v>
      </c>
      <c r="F352" s="6">
        <v>8</v>
      </c>
      <c r="H352">
        <f>AVERAGE(F352,D352,B352)</f>
        <v>7.666666666666667</v>
      </c>
    </row>
    <row r="353" spans="1:8" x14ac:dyDescent="0.25">
      <c r="A353" t="s">
        <v>409</v>
      </c>
      <c r="B353" s="6">
        <v>5</v>
      </c>
      <c r="D353" s="6">
        <v>7</v>
      </c>
      <c r="F353" s="6">
        <v>6</v>
      </c>
      <c r="H353">
        <f>AVERAGE(F353,D353,B353)</f>
        <v>6</v>
      </c>
    </row>
    <row r="354" spans="1:8" x14ac:dyDescent="0.25">
      <c r="A354" t="s">
        <v>410</v>
      </c>
      <c r="B354" s="6">
        <v>5</v>
      </c>
      <c r="D354" s="6">
        <v>6</v>
      </c>
      <c r="F354" s="6">
        <v>6</v>
      </c>
      <c r="H354">
        <f>AVERAGE(F354,D354,B354)</f>
        <v>5.666666666666667</v>
      </c>
    </row>
    <row r="355" spans="1:8" x14ac:dyDescent="0.25">
      <c r="A355" t="s">
        <v>388</v>
      </c>
      <c r="B355" s="7">
        <v>5</v>
      </c>
      <c r="D355" s="7">
        <v>6</v>
      </c>
      <c r="F355" s="7">
        <v>5</v>
      </c>
      <c r="H355">
        <f>AVERAGE(F355,D355,B355)</f>
        <v>5.333333333333333</v>
      </c>
    </row>
    <row r="356" spans="1:8" x14ac:dyDescent="0.25">
      <c r="A356" t="s">
        <v>11</v>
      </c>
      <c r="B356" s="6" t="s">
        <v>679</v>
      </c>
      <c r="D356" s="6" t="s">
        <v>758</v>
      </c>
      <c r="F356" s="6" t="s">
        <v>679</v>
      </c>
    </row>
    <row r="357" spans="1:8" x14ac:dyDescent="0.25">
      <c r="A357" t="s">
        <v>414</v>
      </c>
      <c r="B357" s="6">
        <v>1</v>
      </c>
      <c r="D357" s="6" t="s">
        <v>92</v>
      </c>
      <c r="F357" s="6" t="s">
        <v>358</v>
      </c>
    </row>
    <row r="358" spans="1:8" x14ac:dyDescent="0.25">
      <c r="A358" t="s">
        <v>418</v>
      </c>
      <c r="B358" s="6" t="s">
        <v>759</v>
      </c>
      <c r="D358" s="6" t="s">
        <v>760</v>
      </c>
      <c r="F358" s="6" t="s">
        <v>761</v>
      </c>
    </row>
    <row r="359" spans="1:8" x14ac:dyDescent="0.25">
      <c r="A359" t="s">
        <v>422</v>
      </c>
      <c r="B359" s="6" t="s">
        <v>9</v>
      </c>
      <c r="D359" s="6" t="s">
        <v>423</v>
      </c>
      <c r="F359" s="6"/>
    </row>
    <row r="360" spans="1:8" x14ac:dyDescent="0.25">
      <c r="A360" t="s">
        <v>424</v>
      </c>
      <c r="B360" s="8">
        <v>43922</v>
      </c>
      <c r="D360" s="8">
        <v>44032</v>
      </c>
      <c r="F360" s="11">
        <v>44004</v>
      </c>
    </row>
    <row r="361" spans="1:8" ht="45" x14ac:dyDescent="0.25">
      <c r="A361" t="s">
        <v>21</v>
      </c>
      <c r="B361" s="6" t="s">
        <v>762</v>
      </c>
      <c r="D361" s="6" t="s">
        <v>763</v>
      </c>
      <c r="F361" s="6" t="s">
        <v>764</v>
      </c>
    </row>
    <row r="362" spans="1:8" ht="45" x14ac:dyDescent="0.25">
      <c r="B362" s="6" t="s">
        <v>765</v>
      </c>
      <c r="D362" s="6"/>
      <c r="F362" s="6" t="s">
        <v>766</v>
      </c>
    </row>
    <row r="363" spans="1:8" x14ac:dyDescent="0.25">
      <c r="B363" s="6"/>
      <c r="D363" s="6"/>
      <c r="F363" s="6"/>
    </row>
    <row r="364" spans="1:8" x14ac:dyDescent="0.25">
      <c r="B364" s="6"/>
      <c r="D364" s="6"/>
      <c r="F364" s="6"/>
    </row>
    <row r="365" spans="1:8" x14ac:dyDescent="0.25">
      <c r="B365" s="6"/>
      <c r="D365" s="6"/>
      <c r="F365" s="6"/>
    </row>
    <row r="366" spans="1:8" x14ac:dyDescent="0.25">
      <c r="A366" t="s">
        <v>435</v>
      </c>
      <c r="B366" s="6" t="s">
        <v>436</v>
      </c>
      <c r="D366" s="6" t="s">
        <v>461</v>
      </c>
      <c r="F366" s="6" t="s">
        <v>659</v>
      </c>
    </row>
    <row r="367" spans="1:8" x14ac:dyDescent="0.25">
      <c r="A367" t="s">
        <v>439</v>
      </c>
      <c r="B367" s="6">
        <v>7</v>
      </c>
      <c r="D367" s="6">
        <v>7</v>
      </c>
      <c r="F367" s="6">
        <v>8</v>
      </c>
      <c r="H367">
        <f>AVERAGE(F367,D367,B367)</f>
        <v>7.333333333333333</v>
      </c>
    </row>
    <row r="368" spans="1:8" ht="45" x14ac:dyDescent="0.25">
      <c r="A368" t="s">
        <v>26</v>
      </c>
      <c r="B368" s="6" t="s">
        <v>767</v>
      </c>
      <c r="D368" s="6" t="s">
        <v>768</v>
      </c>
      <c r="F368" s="6" t="s">
        <v>769</v>
      </c>
    </row>
    <row r="370" spans="1:8" ht="18.75" x14ac:dyDescent="0.3">
      <c r="A370" s="4" t="s">
        <v>403</v>
      </c>
      <c r="B370" s="46" t="s">
        <v>770</v>
      </c>
      <c r="C370" s="46"/>
      <c r="D370" s="46"/>
      <c r="E370" s="46"/>
      <c r="F370" s="46"/>
    </row>
    <row r="371" spans="1:8" x14ac:dyDescent="0.25">
      <c r="A371" t="s">
        <v>5</v>
      </c>
      <c r="B371" s="6" t="s">
        <v>771</v>
      </c>
      <c r="D371" s="6" t="s">
        <v>772</v>
      </c>
      <c r="F371" s="6" t="s">
        <v>773</v>
      </c>
    </row>
    <row r="372" spans="1:8" x14ac:dyDescent="0.25">
      <c r="A372" t="s">
        <v>406</v>
      </c>
      <c r="B372" s="6" t="s">
        <v>9</v>
      </c>
      <c r="D372" s="6" t="s">
        <v>423</v>
      </c>
      <c r="F372" s="6" t="s">
        <v>423</v>
      </c>
    </row>
    <row r="373" spans="1:8" x14ac:dyDescent="0.25">
      <c r="A373" t="s">
        <v>407</v>
      </c>
      <c r="B373" s="6">
        <v>6</v>
      </c>
      <c r="D373" s="6">
        <v>7</v>
      </c>
      <c r="F373" s="6">
        <v>7</v>
      </c>
      <c r="H373">
        <f>AVERAGE(F373,D373,B373)</f>
        <v>6.666666666666667</v>
      </c>
    </row>
    <row r="374" spans="1:8" x14ac:dyDescent="0.25">
      <c r="A374" t="s">
        <v>408</v>
      </c>
      <c r="B374" s="6">
        <v>9</v>
      </c>
      <c r="D374" s="6">
        <v>8</v>
      </c>
      <c r="F374" s="6">
        <v>9</v>
      </c>
      <c r="H374">
        <f>AVERAGE(F374,D374,B374)</f>
        <v>8.6666666666666661</v>
      </c>
    </row>
    <row r="375" spans="1:8" x14ac:dyDescent="0.25">
      <c r="A375" t="s">
        <v>409</v>
      </c>
      <c r="B375" s="6">
        <v>9</v>
      </c>
      <c r="D375" s="6">
        <v>9</v>
      </c>
      <c r="F375" s="6">
        <v>9</v>
      </c>
      <c r="H375">
        <f>AVERAGE(F375,D375,B375)</f>
        <v>9</v>
      </c>
    </row>
    <row r="376" spans="1:8" x14ac:dyDescent="0.25">
      <c r="A376" t="s">
        <v>410</v>
      </c>
      <c r="B376" s="6">
        <v>6</v>
      </c>
      <c r="D376" s="6">
        <v>7</v>
      </c>
      <c r="F376" s="6">
        <v>5</v>
      </c>
      <c r="H376">
        <f>AVERAGE(F376,D376,B376)</f>
        <v>6</v>
      </c>
    </row>
    <row r="377" spans="1:8" x14ac:dyDescent="0.25">
      <c r="A377" t="s">
        <v>388</v>
      </c>
      <c r="B377" s="7">
        <v>9</v>
      </c>
      <c r="D377" s="7">
        <v>7</v>
      </c>
      <c r="F377" s="7">
        <v>9</v>
      </c>
      <c r="H377">
        <f>AVERAGE(F377,D377,B377)</f>
        <v>8.3333333333333339</v>
      </c>
    </row>
    <row r="378" spans="1:8" x14ac:dyDescent="0.25">
      <c r="A378" t="s">
        <v>11</v>
      </c>
      <c r="B378" s="6" t="s">
        <v>774</v>
      </c>
      <c r="D378" s="6" t="s">
        <v>775</v>
      </c>
      <c r="F378" s="6" t="s">
        <v>776</v>
      </c>
    </row>
    <row r="379" spans="1:8" x14ac:dyDescent="0.25">
      <c r="A379" t="s">
        <v>414</v>
      </c>
      <c r="B379" s="6" t="s">
        <v>92</v>
      </c>
      <c r="D379" s="6" t="s">
        <v>92</v>
      </c>
      <c r="F379" s="6" t="s">
        <v>777</v>
      </c>
    </row>
    <row r="380" spans="1:8" x14ac:dyDescent="0.25">
      <c r="A380" t="s">
        <v>418</v>
      </c>
      <c r="B380" s="6" t="s">
        <v>778</v>
      </c>
      <c r="D380" s="6" t="s">
        <v>779</v>
      </c>
      <c r="F380" s="6" t="s">
        <v>779</v>
      </c>
    </row>
    <row r="381" spans="1:8" x14ac:dyDescent="0.25">
      <c r="A381" t="s">
        <v>422</v>
      </c>
      <c r="B381" s="6" t="s">
        <v>9</v>
      </c>
      <c r="D381" s="6" t="s">
        <v>423</v>
      </c>
      <c r="F381" s="6" t="s">
        <v>423</v>
      </c>
    </row>
    <row r="382" spans="1:8" x14ac:dyDescent="0.25">
      <c r="A382" t="s">
        <v>424</v>
      </c>
      <c r="B382" s="8" t="s">
        <v>780</v>
      </c>
      <c r="D382" s="8" t="s">
        <v>781</v>
      </c>
      <c r="F382" s="11">
        <v>44004</v>
      </c>
    </row>
    <row r="383" spans="1:8" ht="90" x14ac:dyDescent="0.25">
      <c r="A383" t="s">
        <v>21</v>
      </c>
      <c r="B383" s="6" t="s">
        <v>782</v>
      </c>
      <c r="D383" s="6" t="s">
        <v>783</v>
      </c>
      <c r="F383" s="6" t="s">
        <v>784</v>
      </c>
    </row>
    <row r="384" spans="1:8" x14ac:dyDescent="0.25">
      <c r="A384" t="s">
        <v>435</v>
      </c>
      <c r="B384" s="6" t="s">
        <v>659</v>
      </c>
      <c r="D384" s="6" t="s">
        <v>461</v>
      </c>
      <c r="F384" s="6"/>
    </row>
    <row r="385" spans="1:8" x14ac:dyDescent="0.25">
      <c r="A385" t="s">
        <v>439</v>
      </c>
      <c r="B385" s="6">
        <v>6</v>
      </c>
      <c r="D385" s="6">
        <v>8</v>
      </c>
      <c r="F385" s="6"/>
      <c r="H385">
        <f>AVERAGE(F385,D385,B385)</f>
        <v>7</v>
      </c>
    </row>
    <row r="386" spans="1:8" x14ac:dyDescent="0.25">
      <c r="A386" t="s">
        <v>26</v>
      </c>
      <c r="B386" s="6" t="s">
        <v>785</v>
      </c>
      <c r="D386" s="6"/>
      <c r="F386" s="6"/>
    </row>
    <row r="388" spans="1:8" ht="18.75" x14ac:dyDescent="0.3">
      <c r="A388" s="4" t="s">
        <v>403</v>
      </c>
      <c r="B388" s="46" t="s">
        <v>786</v>
      </c>
      <c r="C388" s="46"/>
      <c r="D388" s="46"/>
      <c r="E388" s="46"/>
      <c r="F388" s="46"/>
    </row>
    <row r="389" spans="1:8" x14ac:dyDescent="0.25">
      <c r="A389" t="s">
        <v>5</v>
      </c>
      <c r="B389" s="6" t="s">
        <v>771</v>
      </c>
      <c r="D389" s="6"/>
      <c r="F389" s="6" t="s">
        <v>172</v>
      </c>
    </row>
    <row r="390" spans="1:8" x14ac:dyDescent="0.25">
      <c r="A390" t="s">
        <v>406</v>
      </c>
      <c r="B390" s="6" t="s">
        <v>254</v>
      </c>
      <c r="D390" s="6"/>
      <c r="F390" s="6" t="s">
        <v>538</v>
      </c>
    </row>
    <row r="391" spans="1:8" x14ac:dyDescent="0.25">
      <c r="A391" t="s">
        <v>407</v>
      </c>
      <c r="B391" s="6">
        <v>7</v>
      </c>
      <c r="D391" s="6"/>
      <c r="F391" s="6">
        <v>5</v>
      </c>
      <c r="H391">
        <f>AVERAGE(F391,D391,B391)</f>
        <v>6</v>
      </c>
    </row>
    <row r="392" spans="1:8" x14ac:dyDescent="0.25">
      <c r="A392" t="s">
        <v>408</v>
      </c>
      <c r="B392" s="6">
        <v>5</v>
      </c>
      <c r="D392" s="6"/>
      <c r="F392" s="6">
        <v>4</v>
      </c>
      <c r="H392">
        <f>AVERAGE(F392,D392,B392)</f>
        <v>4.5</v>
      </c>
    </row>
    <row r="393" spans="1:8" x14ac:dyDescent="0.25">
      <c r="A393" t="s">
        <v>409</v>
      </c>
      <c r="B393" s="6">
        <v>6</v>
      </c>
      <c r="D393" s="6"/>
      <c r="F393" s="6">
        <v>4</v>
      </c>
      <c r="H393">
        <f>AVERAGE(F393,D393,B393)</f>
        <v>5</v>
      </c>
    </row>
    <row r="394" spans="1:8" x14ac:dyDescent="0.25">
      <c r="A394" t="s">
        <v>410</v>
      </c>
      <c r="B394" s="6">
        <v>7</v>
      </c>
      <c r="D394" s="6"/>
      <c r="F394" s="6">
        <v>8</v>
      </c>
      <c r="H394">
        <f>AVERAGE(F394,D394,B394)</f>
        <v>7.5</v>
      </c>
    </row>
    <row r="395" spans="1:8" x14ac:dyDescent="0.25">
      <c r="A395" t="s">
        <v>388</v>
      </c>
      <c r="B395" s="7">
        <v>7</v>
      </c>
      <c r="D395" s="6"/>
      <c r="F395" s="7">
        <v>8</v>
      </c>
      <c r="H395">
        <f>AVERAGE(F395,D395,B395)</f>
        <v>7.5</v>
      </c>
    </row>
    <row r="396" spans="1:8" x14ac:dyDescent="0.25">
      <c r="A396" t="s">
        <v>11</v>
      </c>
      <c r="B396" s="6" t="s">
        <v>787</v>
      </c>
      <c r="D396" s="6"/>
      <c r="F396" s="6" t="s">
        <v>788</v>
      </c>
    </row>
    <row r="397" spans="1:8" x14ac:dyDescent="0.25">
      <c r="A397" t="s">
        <v>414</v>
      </c>
      <c r="B397" s="6" t="s">
        <v>277</v>
      </c>
      <c r="D397" s="6"/>
      <c r="F397" s="6" t="s">
        <v>789</v>
      </c>
    </row>
    <row r="398" spans="1:8" x14ac:dyDescent="0.25">
      <c r="A398" t="s">
        <v>418</v>
      </c>
      <c r="B398" s="6" t="s">
        <v>790</v>
      </c>
      <c r="D398" s="6"/>
      <c r="F398" s="6" t="s">
        <v>791</v>
      </c>
    </row>
    <row r="399" spans="1:8" x14ac:dyDescent="0.25">
      <c r="A399" t="s">
        <v>422</v>
      </c>
      <c r="B399" s="6" t="s">
        <v>9</v>
      </c>
      <c r="D399" s="6"/>
      <c r="F399" s="6" t="s">
        <v>423</v>
      </c>
    </row>
    <row r="400" spans="1:8" x14ac:dyDescent="0.25">
      <c r="A400" t="s">
        <v>424</v>
      </c>
      <c r="B400" s="8" t="s">
        <v>780</v>
      </c>
      <c r="D400" s="8"/>
      <c r="F400" s="11">
        <v>44004</v>
      </c>
    </row>
    <row r="401" spans="1:8" ht="30" x14ac:dyDescent="0.25">
      <c r="A401" t="s">
        <v>21</v>
      </c>
      <c r="B401" s="6" t="s">
        <v>792</v>
      </c>
      <c r="D401" s="6"/>
      <c r="F401" s="6" t="s">
        <v>793</v>
      </c>
    </row>
    <row r="402" spans="1:8" x14ac:dyDescent="0.25">
      <c r="A402" t="s">
        <v>435</v>
      </c>
      <c r="B402" s="6" t="s">
        <v>659</v>
      </c>
      <c r="D402" s="6"/>
      <c r="F402" s="6" t="s">
        <v>659</v>
      </c>
    </row>
    <row r="403" spans="1:8" x14ac:dyDescent="0.25">
      <c r="A403" t="s">
        <v>439</v>
      </c>
      <c r="B403" s="6">
        <v>7</v>
      </c>
      <c r="D403" s="6"/>
      <c r="F403" s="6">
        <v>6</v>
      </c>
      <c r="H403">
        <f>AVERAGE(F403,D403,B403)</f>
        <v>6.5</v>
      </c>
    </row>
    <row r="404" spans="1:8" ht="30" x14ac:dyDescent="0.25">
      <c r="A404" t="s">
        <v>26</v>
      </c>
      <c r="B404" s="6" t="s">
        <v>794</v>
      </c>
      <c r="D404" s="6"/>
      <c r="F404" s="6" t="s">
        <v>795</v>
      </c>
    </row>
    <row r="407" spans="1:8" ht="21" x14ac:dyDescent="0.35">
      <c r="B407" s="48" t="s">
        <v>796</v>
      </c>
      <c r="C407" s="48"/>
      <c r="D407" s="48"/>
      <c r="E407" s="48"/>
      <c r="F407" s="48"/>
    </row>
    <row r="409" spans="1:8" ht="18.75" x14ac:dyDescent="0.3">
      <c r="A409" s="4" t="s">
        <v>403</v>
      </c>
      <c r="B409" s="46" t="s">
        <v>797</v>
      </c>
      <c r="C409" s="46"/>
      <c r="D409" s="46"/>
      <c r="E409" s="46"/>
      <c r="F409" s="46"/>
    </row>
    <row r="410" spans="1:8" x14ac:dyDescent="0.25">
      <c r="A410" t="s">
        <v>5</v>
      </c>
      <c r="B410" s="6" t="s">
        <v>798</v>
      </c>
      <c r="D410" s="6" t="s">
        <v>799</v>
      </c>
      <c r="F410" s="6" t="s">
        <v>799</v>
      </c>
    </row>
    <row r="411" spans="1:8" x14ac:dyDescent="0.25">
      <c r="A411" t="s">
        <v>406</v>
      </c>
      <c r="B411" s="6" t="s">
        <v>254</v>
      </c>
      <c r="D411" s="6" t="s">
        <v>697</v>
      </c>
      <c r="F411" s="6" t="s">
        <v>800</v>
      </c>
    </row>
    <row r="412" spans="1:8" x14ac:dyDescent="0.25">
      <c r="A412" t="s">
        <v>407</v>
      </c>
      <c r="B412" s="6">
        <v>8</v>
      </c>
      <c r="D412" s="6">
        <v>8</v>
      </c>
      <c r="F412" s="6">
        <v>8</v>
      </c>
      <c r="H412">
        <f>AVERAGE(F412,D412,B412)</f>
        <v>8</v>
      </c>
    </row>
    <row r="413" spans="1:8" x14ac:dyDescent="0.25">
      <c r="A413" t="s">
        <v>408</v>
      </c>
      <c r="B413" s="6">
        <v>9</v>
      </c>
      <c r="D413" s="6">
        <v>9</v>
      </c>
      <c r="F413" s="6">
        <v>9</v>
      </c>
      <c r="H413">
        <f>AVERAGE(F413,D413,B413)</f>
        <v>9</v>
      </c>
    </row>
    <row r="414" spans="1:8" x14ac:dyDescent="0.25">
      <c r="A414" t="s">
        <v>409</v>
      </c>
      <c r="B414" s="6">
        <v>9</v>
      </c>
      <c r="D414" s="6">
        <v>9</v>
      </c>
      <c r="F414" s="6">
        <v>9</v>
      </c>
      <c r="H414">
        <f>AVERAGE(F414,D414,B414)</f>
        <v>9</v>
      </c>
    </row>
    <row r="415" spans="1:8" x14ac:dyDescent="0.25">
      <c r="A415" t="s">
        <v>410</v>
      </c>
      <c r="B415" s="6">
        <v>6</v>
      </c>
      <c r="D415" s="6">
        <v>6</v>
      </c>
      <c r="F415" s="6">
        <v>5</v>
      </c>
      <c r="H415">
        <f>AVERAGE(F415,D415,B415)</f>
        <v>5.666666666666667</v>
      </c>
    </row>
    <row r="416" spans="1:8" x14ac:dyDescent="0.25">
      <c r="A416" t="s">
        <v>388</v>
      </c>
      <c r="B416" s="7">
        <v>9</v>
      </c>
      <c r="D416" s="6">
        <v>8</v>
      </c>
      <c r="F416" s="7">
        <v>10</v>
      </c>
      <c r="H416">
        <f>AVERAGE(F416,D416,B416)</f>
        <v>9</v>
      </c>
    </row>
    <row r="417" spans="1:8" x14ac:dyDescent="0.25">
      <c r="A417" t="s">
        <v>11</v>
      </c>
      <c r="B417" s="6" t="s">
        <v>801</v>
      </c>
      <c r="D417" s="6" t="s">
        <v>802</v>
      </c>
      <c r="F417" s="6" t="s">
        <v>803</v>
      </c>
    </row>
    <row r="418" spans="1:8" x14ac:dyDescent="0.25">
      <c r="A418" t="s">
        <v>414</v>
      </c>
      <c r="B418" s="6" t="s">
        <v>92</v>
      </c>
      <c r="D418" s="6" t="s">
        <v>296</v>
      </c>
      <c r="F418" s="6" t="s">
        <v>682</v>
      </c>
    </row>
    <row r="419" spans="1:8" x14ac:dyDescent="0.25">
      <c r="A419" t="s">
        <v>418</v>
      </c>
      <c r="B419" s="6" t="s">
        <v>804</v>
      </c>
      <c r="D419" s="6" t="s">
        <v>805</v>
      </c>
      <c r="F419" s="6" t="s">
        <v>806</v>
      </c>
    </row>
    <row r="420" spans="1:8" x14ac:dyDescent="0.25">
      <c r="A420" t="s">
        <v>422</v>
      </c>
      <c r="B420" s="6" t="s">
        <v>9</v>
      </c>
      <c r="D420" s="6" t="s">
        <v>423</v>
      </c>
      <c r="F420" s="6" t="s">
        <v>423</v>
      </c>
    </row>
    <row r="421" spans="1:8" x14ac:dyDescent="0.25">
      <c r="A421" t="s">
        <v>424</v>
      </c>
      <c r="B421" s="8" t="s">
        <v>780</v>
      </c>
      <c r="D421" s="8" t="s">
        <v>781</v>
      </c>
      <c r="F421" s="11">
        <v>44004</v>
      </c>
    </row>
    <row r="422" spans="1:8" ht="45" x14ac:dyDescent="0.25">
      <c r="A422" t="s">
        <v>21</v>
      </c>
      <c r="B422" s="6" t="s">
        <v>807</v>
      </c>
      <c r="D422" s="6" t="s">
        <v>808</v>
      </c>
      <c r="F422" s="6" t="s">
        <v>809</v>
      </c>
    </row>
    <row r="423" spans="1:8" x14ac:dyDescent="0.25">
      <c r="A423" t="s">
        <v>435</v>
      </c>
      <c r="B423" s="6" t="s">
        <v>659</v>
      </c>
      <c r="D423" s="6" t="s">
        <v>461</v>
      </c>
      <c r="F423" s="6" t="s">
        <v>659</v>
      </c>
    </row>
    <row r="424" spans="1:8" x14ac:dyDescent="0.25">
      <c r="A424" t="s">
        <v>439</v>
      </c>
      <c r="B424" s="6">
        <v>7</v>
      </c>
      <c r="D424" s="6">
        <v>7</v>
      </c>
      <c r="F424" s="6">
        <v>7</v>
      </c>
      <c r="H424">
        <f>AVERAGE(F424,D424,B424)</f>
        <v>7</v>
      </c>
    </row>
    <row r="425" spans="1:8" ht="45" x14ac:dyDescent="0.25">
      <c r="A425" t="s">
        <v>26</v>
      </c>
      <c r="B425" s="6" t="s">
        <v>810</v>
      </c>
      <c r="D425" s="6" t="s">
        <v>811</v>
      </c>
      <c r="F425" s="6" t="s">
        <v>812</v>
      </c>
    </row>
    <row r="427" spans="1:8" ht="18.75" x14ac:dyDescent="0.3">
      <c r="A427" s="4" t="s">
        <v>403</v>
      </c>
      <c r="B427" s="46" t="s">
        <v>63</v>
      </c>
      <c r="C427" s="46"/>
      <c r="D427" s="46"/>
      <c r="E427" s="46"/>
      <c r="F427" s="46"/>
    </row>
    <row r="428" spans="1:8" x14ac:dyDescent="0.25">
      <c r="A428" t="s">
        <v>5</v>
      </c>
      <c r="B428" s="6" t="s">
        <v>813</v>
      </c>
      <c r="D428" s="6" t="s">
        <v>814</v>
      </c>
      <c r="F428" s="6" t="s">
        <v>7</v>
      </c>
    </row>
    <row r="429" spans="1:8" x14ac:dyDescent="0.25">
      <c r="A429" t="s">
        <v>406</v>
      </c>
      <c r="B429" s="6" t="s">
        <v>9</v>
      </c>
      <c r="D429" s="6" t="s">
        <v>423</v>
      </c>
      <c r="F429" s="6" t="s">
        <v>423</v>
      </c>
    </row>
    <row r="430" spans="1:8" x14ac:dyDescent="0.25">
      <c r="A430" t="s">
        <v>407</v>
      </c>
      <c r="B430" s="6">
        <v>9</v>
      </c>
      <c r="D430" s="6">
        <v>9</v>
      </c>
      <c r="F430" s="6">
        <v>8</v>
      </c>
      <c r="H430">
        <f>AVERAGE(F430,D430,B430)</f>
        <v>8.6666666666666661</v>
      </c>
    </row>
    <row r="431" spans="1:8" x14ac:dyDescent="0.25">
      <c r="A431" t="s">
        <v>408</v>
      </c>
      <c r="B431" s="6">
        <v>9</v>
      </c>
      <c r="D431" s="6">
        <v>8</v>
      </c>
      <c r="F431" s="6">
        <v>9</v>
      </c>
      <c r="H431">
        <f>AVERAGE(F431,D431,B431)</f>
        <v>8.6666666666666661</v>
      </c>
    </row>
    <row r="432" spans="1:8" x14ac:dyDescent="0.25">
      <c r="A432" t="s">
        <v>409</v>
      </c>
      <c r="B432" s="6">
        <v>9</v>
      </c>
      <c r="D432" s="6">
        <v>8</v>
      </c>
      <c r="F432" s="6">
        <v>9</v>
      </c>
      <c r="H432">
        <f>AVERAGE(F432,D432,B432)</f>
        <v>8.6666666666666661</v>
      </c>
    </row>
    <row r="433" spans="1:8" x14ac:dyDescent="0.25">
      <c r="A433" t="s">
        <v>410</v>
      </c>
      <c r="B433" s="6">
        <v>6</v>
      </c>
      <c r="D433" s="6">
        <v>6</v>
      </c>
      <c r="F433" s="6">
        <v>7</v>
      </c>
      <c r="H433">
        <f>AVERAGE(F433,D433,B433)</f>
        <v>6.333333333333333</v>
      </c>
    </row>
    <row r="434" spans="1:8" x14ac:dyDescent="0.25">
      <c r="A434" t="s">
        <v>388</v>
      </c>
      <c r="B434" s="7">
        <v>9</v>
      </c>
      <c r="D434" s="6">
        <v>8</v>
      </c>
      <c r="F434" s="7">
        <v>9</v>
      </c>
      <c r="H434">
        <f>AVERAGE(F434,D434,B434)</f>
        <v>8.6666666666666661</v>
      </c>
    </row>
    <row r="435" spans="1:8" x14ac:dyDescent="0.25">
      <c r="A435" t="s">
        <v>11</v>
      </c>
      <c r="B435" s="6" t="s">
        <v>815</v>
      </c>
      <c r="D435" s="6" t="s">
        <v>816</v>
      </c>
      <c r="F435" s="6" t="s">
        <v>817</v>
      </c>
    </row>
    <row r="436" spans="1:8" x14ac:dyDescent="0.25">
      <c r="A436" t="s">
        <v>414</v>
      </c>
      <c r="B436" s="6" t="s">
        <v>818</v>
      </c>
      <c r="D436" s="6" t="s">
        <v>818</v>
      </c>
      <c r="F436" s="6" t="s">
        <v>819</v>
      </c>
    </row>
    <row r="437" spans="1:8" x14ac:dyDescent="0.25">
      <c r="A437" t="s">
        <v>418</v>
      </c>
      <c r="B437" s="6" t="s">
        <v>820</v>
      </c>
      <c r="D437" s="6" t="s">
        <v>821</v>
      </c>
      <c r="F437" s="6" t="s">
        <v>822</v>
      </c>
    </row>
    <row r="438" spans="1:8" x14ac:dyDescent="0.25">
      <c r="A438" t="s">
        <v>422</v>
      </c>
      <c r="B438" s="6" t="s">
        <v>9</v>
      </c>
      <c r="D438" s="6" t="s">
        <v>423</v>
      </c>
      <c r="F438" s="6" t="s">
        <v>423</v>
      </c>
    </row>
    <row r="439" spans="1:8" x14ac:dyDescent="0.25">
      <c r="A439" t="s">
        <v>424</v>
      </c>
      <c r="B439" s="8" t="s">
        <v>780</v>
      </c>
      <c r="D439" s="8" t="s">
        <v>781</v>
      </c>
      <c r="F439" s="11">
        <v>44004</v>
      </c>
    </row>
    <row r="440" spans="1:8" ht="45" x14ac:dyDescent="0.25">
      <c r="A440" t="s">
        <v>21</v>
      </c>
      <c r="B440" s="6" t="s">
        <v>823</v>
      </c>
      <c r="D440" s="6" t="s">
        <v>824</v>
      </c>
      <c r="F440" s="6" t="s">
        <v>825</v>
      </c>
    </row>
    <row r="441" spans="1:8" x14ac:dyDescent="0.25">
      <c r="A441" t="s">
        <v>435</v>
      </c>
      <c r="B441" s="6" t="s">
        <v>659</v>
      </c>
      <c r="D441" s="6" t="s">
        <v>461</v>
      </c>
      <c r="F441" s="6" t="s">
        <v>659</v>
      </c>
    </row>
    <row r="442" spans="1:8" x14ac:dyDescent="0.25">
      <c r="A442" t="s">
        <v>439</v>
      </c>
      <c r="B442" s="6">
        <v>10</v>
      </c>
      <c r="D442" s="6">
        <v>9</v>
      </c>
      <c r="F442" s="6">
        <v>10</v>
      </c>
      <c r="H442">
        <f>AVERAGE(F442,D442,B442)</f>
        <v>9.6666666666666661</v>
      </c>
    </row>
    <row r="443" spans="1:8" ht="60" x14ac:dyDescent="0.25">
      <c r="A443" t="s">
        <v>26</v>
      </c>
      <c r="B443" s="6" t="s">
        <v>826</v>
      </c>
      <c r="D443" s="6" t="s">
        <v>827</v>
      </c>
      <c r="F443" s="6" t="s">
        <v>828</v>
      </c>
    </row>
    <row r="445" spans="1:8" ht="18.75" x14ac:dyDescent="0.3">
      <c r="A445" s="4" t="s">
        <v>403</v>
      </c>
      <c r="B445" s="46" t="s">
        <v>829</v>
      </c>
      <c r="C445" s="46"/>
      <c r="D445" s="46"/>
      <c r="E445" s="46"/>
      <c r="F445" s="46"/>
    </row>
    <row r="446" spans="1:8" x14ac:dyDescent="0.25">
      <c r="A446" t="s">
        <v>5</v>
      </c>
      <c r="B446" s="6" t="s">
        <v>830</v>
      </c>
      <c r="D446" s="6" t="s">
        <v>831</v>
      </c>
      <c r="F446" s="6" t="s">
        <v>832</v>
      </c>
    </row>
    <row r="447" spans="1:8" x14ac:dyDescent="0.25">
      <c r="A447" t="s">
        <v>406</v>
      </c>
      <c r="B447" s="6" t="s">
        <v>254</v>
      </c>
      <c r="D447" s="6" t="s">
        <v>538</v>
      </c>
      <c r="F447" s="6" t="s">
        <v>538</v>
      </c>
    </row>
    <row r="448" spans="1:8" x14ac:dyDescent="0.25">
      <c r="A448" t="s">
        <v>407</v>
      </c>
      <c r="B448" s="6">
        <v>8</v>
      </c>
      <c r="D448" s="6">
        <v>7</v>
      </c>
      <c r="F448" s="6">
        <v>8</v>
      </c>
      <c r="H448">
        <f>AVERAGE(F448,D448,B448)</f>
        <v>7.666666666666667</v>
      </c>
    </row>
    <row r="449" spans="1:8" x14ac:dyDescent="0.25">
      <c r="A449" t="s">
        <v>408</v>
      </c>
      <c r="B449" s="6">
        <v>7</v>
      </c>
      <c r="D449" s="6">
        <v>5</v>
      </c>
      <c r="F449" s="6">
        <v>6</v>
      </c>
      <c r="H449">
        <f>AVERAGE(F449,D449,B449)</f>
        <v>6</v>
      </c>
    </row>
    <row r="450" spans="1:8" x14ac:dyDescent="0.25">
      <c r="A450" t="s">
        <v>409</v>
      </c>
      <c r="B450" s="6">
        <v>7</v>
      </c>
      <c r="D450" s="6">
        <v>6</v>
      </c>
      <c r="F450" s="6">
        <v>6</v>
      </c>
      <c r="H450">
        <f>AVERAGE(F450,D450,B450)</f>
        <v>6.333333333333333</v>
      </c>
    </row>
    <row r="451" spans="1:8" x14ac:dyDescent="0.25">
      <c r="A451" t="s">
        <v>410</v>
      </c>
      <c r="B451" s="6">
        <v>9</v>
      </c>
      <c r="D451" s="6">
        <v>9</v>
      </c>
      <c r="F451" s="6">
        <v>8</v>
      </c>
      <c r="H451">
        <f>AVERAGE(F451,D451,B451)</f>
        <v>8.6666666666666661</v>
      </c>
    </row>
    <row r="452" spans="1:8" x14ac:dyDescent="0.25">
      <c r="A452" t="s">
        <v>388</v>
      </c>
      <c r="B452" s="7">
        <v>8</v>
      </c>
      <c r="D452" s="6">
        <v>7</v>
      </c>
      <c r="F452" s="7">
        <v>7</v>
      </c>
      <c r="H452">
        <f>AVERAGE(F452,D452,B452)</f>
        <v>7.333333333333333</v>
      </c>
    </row>
    <row r="453" spans="1:8" x14ac:dyDescent="0.25">
      <c r="A453" t="s">
        <v>11</v>
      </c>
      <c r="B453" s="6" t="s">
        <v>833</v>
      </c>
      <c r="D453" s="6" t="s">
        <v>834</v>
      </c>
      <c r="F453" s="6" t="s">
        <v>835</v>
      </c>
    </row>
    <row r="454" spans="1:8" x14ac:dyDescent="0.25">
      <c r="A454" t="s">
        <v>414</v>
      </c>
      <c r="B454" s="6" t="s">
        <v>277</v>
      </c>
      <c r="D454" s="6" t="s">
        <v>358</v>
      </c>
      <c r="F454" s="6" t="s">
        <v>358</v>
      </c>
    </row>
    <row r="455" spans="1:8" x14ac:dyDescent="0.25">
      <c r="A455" t="s">
        <v>418</v>
      </c>
      <c r="B455" s="6" t="s">
        <v>836</v>
      </c>
      <c r="D455" s="6" t="s">
        <v>837</v>
      </c>
      <c r="F455" s="6" t="s">
        <v>838</v>
      </c>
    </row>
    <row r="456" spans="1:8" x14ac:dyDescent="0.25">
      <c r="A456" t="s">
        <v>422</v>
      </c>
      <c r="B456" s="6" t="s">
        <v>9</v>
      </c>
      <c r="D456" s="6" t="s">
        <v>423</v>
      </c>
      <c r="F456" s="6" t="s">
        <v>423</v>
      </c>
    </row>
    <row r="457" spans="1:8" x14ac:dyDescent="0.25">
      <c r="A457" t="s">
        <v>424</v>
      </c>
      <c r="B457" s="8" t="s">
        <v>780</v>
      </c>
      <c r="D457" s="8">
        <v>43989</v>
      </c>
      <c r="F457" s="11">
        <v>44004</v>
      </c>
    </row>
    <row r="458" spans="1:8" ht="30" x14ac:dyDescent="0.25">
      <c r="A458" t="s">
        <v>21</v>
      </c>
      <c r="B458" s="6" t="s">
        <v>839</v>
      </c>
      <c r="D458" s="6" t="s">
        <v>840</v>
      </c>
      <c r="F458" s="6" t="s">
        <v>841</v>
      </c>
    </row>
    <row r="459" spans="1:8" x14ac:dyDescent="0.25">
      <c r="A459" t="s">
        <v>435</v>
      </c>
      <c r="B459" s="6" t="s">
        <v>842</v>
      </c>
      <c r="D459" s="6" t="s">
        <v>461</v>
      </c>
      <c r="F459" s="6" t="s">
        <v>659</v>
      </c>
    </row>
    <row r="460" spans="1:8" x14ac:dyDescent="0.25">
      <c r="A460" t="s">
        <v>439</v>
      </c>
      <c r="B460" s="6">
        <v>7</v>
      </c>
      <c r="D460" s="6">
        <v>7</v>
      </c>
      <c r="F460" s="6"/>
      <c r="H460">
        <f>AVERAGE(F460,D460,B460)</f>
        <v>7</v>
      </c>
    </row>
    <row r="461" spans="1:8" ht="45" x14ac:dyDescent="0.25">
      <c r="A461" t="s">
        <v>26</v>
      </c>
      <c r="B461" s="6" t="s">
        <v>843</v>
      </c>
      <c r="D461" s="6" t="s">
        <v>844</v>
      </c>
      <c r="F461" s="6" t="s">
        <v>845</v>
      </c>
    </row>
    <row r="463" spans="1:8" ht="18.75" x14ac:dyDescent="0.3">
      <c r="A463" s="4" t="s">
        <v>403</v>
      </c>
      <c r="B463" s="46" t="s">
        <v>846</v>
      </c>
      <c r="C463" s="46"/>
      <c r="D463" s="46"/>
      <c r="E463" s="46"/>
      <c r="F463" s="46"/>
    </row>
    <row r="464" spans="1:8" x14ac:dyDescent="0.25">
      <c r="A464" t="s">
        <v>5</v>
      </c>
      <c r="B464" s="6" t="s">
        <v>847</v>
      </c>
      <c r="D464" s="6" t="s">
        <v>848</v>
      </c>
      <c r="F464" s="6" t="s">
        <v>849</v>
      </c>
    </row>
    <row r="465" spans="1:8" x14ac:dyDescent="0.25">
      <c r="A465" t="s">
        <v>406</v>
      </c>
      <c r="B465" s="6" t="s">
        <v>254</v>
      </c>
      <c r="D465" s="6" t="s">
        <v>254</v>
      </c>
      <c r="F465" s="6" t="s">
        <v>538</v>
      </c>
    </row>
    <row r="466" spans="1:8" x14ac:dyDescent="0.25">
      <c r="A466" t="s">
        <v>407</v>
      </c>
      <c r="B466" s="6">
        <v>7</v>
      </c>
      <c r="D466" s="6">
        <v>7</v>
      </c>
      <c r="F466" s="6">
        <v>7</v>
      </c>
      <c r="H466">
        <f>AVERAGE(F466,D466,B466)</f>
        <v>7</v>
      </c>
    </row>
    <row r="467" spans="1:8" x14ac:dyDescent="0.25">
      <c r="A467" t="s">
        <v>408</v>
      </c>
      <c r="B467" s="6">
        <v>8</v>
      </c>
      <c r="D467" s="6">
        <v>9</v>
      </c>
      <c r="F467" s="6">
        <v>9</v>
      </c>
      <c r="H467">
        <f>AVERAGE(F467,D467,B467)</f>
        <v>8.6666666666666661</v>
      </c>
    </row>
    <row r="468" spans="1:8" x14ac:dyDescent="0.25">
      <c r="A468" t="s">
        <v>409</v>
      </c>
      <c r="B468" s="6">
        <v>5</v>
      </c>
      <c r="D468" s="6">
        <v>6</v>
      </c>
      <c r="F468" s="6">
        <v>5</v>
      </c>
      <c r="H468">
        <f>AVERAGE(F468,D468,B468)</f>
        <v>5.333333333333333</v>
      </c>
    </row>
    <row r="469" spans="1:8" x14ac:dyDescent="0.25">
      <c r="A469" t="s">
        <v>410</v>
      </c>
      <c r="B469" s="6">
        <v>7</v>
      </c>
      <c r="D469" s="6">
        <v>6</v>
      </c>
      <c r="F469" s="6">
        <v>6</v>
      </c>
      <c r="H469">
        <f>AVERAGE(F469,D469,B469)</f>
        <v>6.333333333333333</v>
      </c>
    </row>
    <row r="470" spans="1:8" x14ac:dyDescent="0.25">
      <c r="A470" t="s">
        <v>388</v>
      </c>
      <c r="B470" s="7">
        <v>7</v>
      </c>
      <c r="D470" s="6">
        <v>6</v>
      </c>
      <c r="F470" s="7">
        <v>6</v>
      </c>
      <c r="H470">
        <f>AVERAGE(F470,D470,B470)</f>
        <v>6.333333333333333</v>
      </c>
    </row>
    <row r="471" spans="1:8" x14ac:dyDescent="0.25">
      <c r="A471" t="s">
        <v>11</v>
      </c>
      <c r="B471" s="6" t="s">
        <v>850</v>
      </c>
      <c r="D471" s="6" t="s">
        <v>851</v>
      </c>
      <c r="F471" s="6" t="s">
        <v>852</v>
      </c>
    </row>
    <row r="472" spans="1:8" x14ac:dyDescent="0.25">
      <c r="A472" t="s">
        <v>414</v>
      </c>
      <c r="B472" s="6" t="s">
        <v>277</v>
      </c>
      <c r="D472" s="6" t="s">
        <v>92</v>
      </c>
      <c r="F472" s="6" t="s">
        <v>358</v>
      </c>
    </row>
    <row r="473" spans="1:8" x14ac:dyDescent="0.25">
      <c r="A473" t="s">
        <v>418</v>
      </c>
      <c r="B473" s="6" t="s">
        <v>853</v>
      </c>
      <c r="D473" s="6" t="s">
        <v>854</v>
      </c>
      <c r="F473" s="6" t="s">
        <v>855</v>
      </c>
    </row>
    <row r="474" spans="1:8" x14ac:dyDescent="0.25">
      <c r="A474" t="s">
        <v>422</v>
      </c>
      <c r="B474" s="6" t="s">
        <v>9</v>
      </c>
      <c r="D474" s="6" t="s">
        <v>9</v>
      </c>
      <c r="F474" s="6" t="s">
        <v>423</v>
      </c>
    </row>
    <row r="475" spans="1:8" x14ac:dyDescent="0.25">
      <c r="A475" t="s">
        <v>424</v>
      </c>
      <c r="B475" s="8" t="s">
        <v>780</v>
      </c>
      <c r="D475" s="8">
        <v>43989</v>
      </c>
      <c r="F475" s="11">
        <v>44004</v>
      </c>
    </row>
    <row r="476" spans="1:8" ht="60" x14ac:dyDescent="0.25">
      <c r="A476" t="s">
        <v>21</v>
      </c>
      <c r="B476" s="6" t="s">
        <v>856</v>
      </c>
      <c r="D476" s="6"/>
      <c r="F476" s="6" t="s">
        <v>857</v>
      </c>
    </row>
    <row r="477" spans="1:8" x14ac:dyDescent="0.25">
      <c r="A477" t="s">
        <v>435</v>
      </c>
      <c r="B477" s="6" t="s">
        <v>842</v>
      </c>
      <c r="D477" s="6" t="s">
        <v>461</v>
      </c>
      <c r="F477" s="6" t="s">
        <v>659</v>
      </c>
    </row>
    <row r="478" spans="1:8" x14ac:dyDescent="0.25">
      <c r="A478" t="s">
        <v>439</v>
      </c>
      <c r="B478" s="6">
        <v>9</v>
      </c>
      <c r="D478" s="6">
        <v>7</v>
      </c>
      <c r="F478" s="6">
        <v>9</v>
      </c>
      <c r="H478">
        <f>AVERAGE(F478,D478,B478)</f>
        <v>8.3333333333333339</v>
      </c>
    </row>
    <row r="479" spans="1:8" ht="30" x14ac:dyDescent="0.25">
      <c r="A479" t="s">
        <v>26</v>
      </c>
      <c r="B479" s="6" t="s">
        <v>281</v>
      </c>
      <c r="D479" s="6" t="s">
        <v>858</v>
      </c>
      <c r="F479" s="6" t="s">
        <v>859</v>
      </c>
    </row>
    <row r="481" spans="1:8" ht="18.75" x14ac:dyDescent="0.3">
      <c r="A481" s="4" t="s">
        <v>403</v>
      </c>
      <c r="B481" s="46" t="s">
        <v>860</v>
      </c>
      <c r="C481" s="46"/>
      <c r="D481" s="46"/>
      <c r="E481" s="46"/>
      <c r="F481" s="46"/>
    </row>
    <row r="482" spans="1:8" x14ac:dyDescent="0.25">
      <c r="A482" t="s">
        <v>5</v>
      </c>
      <c r="B482" s="6" t="s">
        <v>861</v>
      </c>
      <c r="D482" s="6" t="s">
        <v>350</v>
      </c>
      <c r="F482" s="6" t="s">
        <v>172</v>
      </c>
    </row>
    <row r="483" spans="1:8" x14ac:dyDescent="0.25">
      <c r="A483" t="s">
        <v>406</v>
      </c>
      <c r="B483" s="6" t="s">
        <v>254</v>
      </c>
      <c r="D483" s="6" t="s">
        <v>254</v>
      </c>
      <c r="F483" s="6" t="s">
        <v>538</v>
      </c>
    </row>
    <row r="484" spans="1:8" x14ac:dyDescent="0.25">
      <c r="A484" t="s">
        <v>407</v>
      </c>
      <c r="B484" s="6">
        <v>8</v>
      </c>
      <c r="D484" s="6">
        <v>7</v>
      </c>
      <c r="F484" s="6">
        <v>8</v>
      </c>
      <c r="H484">
        <f>AVERAGE(F484,D484,B484)</f>
        <v>7.666666666666667</v>
      </c>
    </row>
    <row r="485" spans="1:8" x14ac:dyDescent="0.25">
      <c r="A485" t="s">
        <v>408</v>
      </c>
      <c r="B485" s="6">
        <v>7</v>
      </c>
      <c r="D485" s="6">
        <v>7</v>
      </c>
      <c r="F485" s="6">
        <v>6</v>
      </c>
      <c r="H485">
        <f>AVERAGE(F485,D485,B485)</f>
        <v>6.666666666666667</v>
      </c>
    </row>
    <row r="486" spans="1:8" x14ac:dyDescent="0.25">
      <c r="A486" t="s">
        <v>409</v>
      </c>
      <c r="B486" s="6">
        <v>8</v>
      </c>
      <c r="D486" s="6">
        <v>7</v>
      </c>
      <c r="F486" s="6">
        <v>6</v>
      </c>
      <c r="H486">
        <f>AVERAGE(F486,D486,B486)</f>
        <v>7</v>
      </c>
    </row>
    <row r="487" spans="1:8" x14ac:dyDescent="0.25">
      <c r="A487" t="s">
        <v>410</v>
      </c>
      <c r="B487" s="6">
        <v>6</v>
      </c>
      <c r="D487" s="6">
        <v>7</v>
      </c>
      <c r="F487" s="6">
        <v>8</v>
      </c>
      <c r="H487">
        <f>AVERAGE(F487,D487,B487)</f>
        <v>7</v>
      </c>
    </row>
    <row r="488" spans="1:8" x14ac:dyDescent="0.25">
      <c r="A488" t="s">
        <v>388</v>
      </c>
      <c r="B488" s="7">
        <v>7</v>
      </c>
      <c r="D488" s="6">
        <v>8</v>
      </c>
      <c r="F488" s="7">
        <v>9</v>
      </c>
      <c r="H488">
        <f>AVERAGE(F488,D488,B488)</f>
        <v>8</v>
      </c>
    </row>
    <row r="489" spans="1:8" x14ac:dyDescent="0.25">
      <c r="A489" t="s">
        <v>11</v>
      </c>
      <c r="B489" s="6" t="s">
        <v>862</v>
      </c>
      <c r="D489" s="6" t="s">
        <v>863</v>
      </c>
      <c r="F489" s="6" t="s">
        <v>864</v>
      </c>
    </row>
    <row r="490" spans="1:8" x14ac:dyDescent="0.25">
      <c r="A490" t="s">
        <v>414</v>
      </c>
      <c r="B490" s="6" t="s">
        <v>277</v>
      </c>
      <c r="D490" s="6" t="s">
        <v>865</v>
      </c>
      <c r="F490" s="6" t="s">
        <v>866</v>
      </c>
    </row>
    <row r="491" spans="1:8" x14ac:dyDescent="0.25">
      <c r="A491" t="s">
        <v>418</v>
      </c>
      <c r="B491" s="6" t="s">
        <v>867</v>
      </c>
      <c r="D491" s="6" t="s">
        <v>868</v>
      </c>
      <c r="F491" s="6" t="s">
        <v>869</v>
      </c>
    </row>
    <row r="492" spans="1:8" x14ac:dyDescent="0.25">
      <c r="A492" t="s">
        <v>422</v>
      </c>
      <c r="B492" s="6" t="s">
        <v>423</v>
      </c>
      <c r="D492" s="6" t="s">
        <v>9</v>
      </c>
      <c r="F492" s="6" t="s">
        <v>423</v>
      </c>
    </row>
    <row r="493" spans="1:8" x14ac:dyDescent="0.25">
      <c r="A493" t="s">
        <v>424</v>
      </c>
      <c r="B493" s="8" t="s">
        <v>780</v>
      </c>
      <c r="D493" s="8">
        <v>43989</v>
      </c>
      <c r="F493" s="11">
        <v>44004</v>
      </c>
    </row>
    <row r="494" spans="1:8" ht="45" x14ac:dyDescent="0.25">
      <c r="A494" t="s">
        <v>21</v>
      </c>
      <c r="B494" s="6" t="s">
        <v>870</v>
      </c>
      <c r="D494" s="6" t="s">
        <v>871</v>
      </c>
      <c r="F494" s="6" t="s">
        <v>872</v>
      </c>
    </row>
    <row r="495" spans="1:8" x14ac:dyDescent="0.25">
      <c r="A495" t="s">
        <v>435</v>
      </c>
      <c r="B495" s="6" t="s">
        <v>842</v>
      </c>
      <c r="D495" s="6" t="s">
        <v>461</v>
      </c>
      <c r="F495" s="6"/>
    </row>
    <row r="496" spans="1:8" x14ac:dyDescent="0.25">
      <c r="A496" t="s">
        <v>439</v>
      </c>
      <c r="B496" s="6">
        <v>6</v>
      </c>
      <c r="D496" s="6">
        <v>7</v>
      </c>
      <c r="F496" s="6">
        <v>7</v>
      </c>
      <c r="H496">
        <f>AVERAGE(F496,D496,B496)</f>
        <v>6.666666666666667</v>
      </c>
    </row>
    <row r="497" spans="1:8" ht="30" x14ac:dyDescent="0.25">
      <c r="A497" t="s">
        <v>26</v>
      </c>
      <c r="B497" s="6" t="s">
        <v>873</v>
      </c>
      <c r="D497" s="6" t="s">
        <v>874</v>
      </c>
      <c r="F497" s="6" t="s">
        <v>875</v>
      </c>
    </row>
    <row r="499" spans="1:8" ht="18.75" x14ac:dyDescent="0.3">
      <c r="A499" s="4" t="s">
        <v>403</v>
      </c>
      <c r="B499" s="46" t="s">
        <v>876</v>
      </c>
      <c r="C499" s="46"/>
      <c r="D499" s="46"/>
      <c r="E499" s="46"/>
      <c r="F499" s="46"/>
    </row>
    <row r="500" spans="1:8" x14ac:dyDescent="0.25">
      <c r="A500" t="s">
        <v>5</v>
      </c>
      <c r="B500" s="6" t="s">
        <v>877</v>
      </c>
      <c r="D500" s="6" t="s">
        <v>878</v>
      </c>
      <c r="F500" s="6" t="s">
        <v>879</v>
      </c>
    </row>
    <row r="501" spans="1:8" x14ac:dyDescent="0.25">
      <c r="A501" t="s">
        <v>406</v>
      </c>
      <c r="B501" s="6" t="s">
        <v>254</v>
      </c>
      <c r="D501" s="6" t="s">
        <v>254</v>
      </c>
      <c r="F501" s="6" t="s">
        <v>538</v>
      </c>
    </row>
    <row r="502" spans="1:8" x14ac:dyDescent="0.25">
      <c r="A502" t="s">
        <v>407</v>
      </c>
      <c r="B502" s="6">
        <v>7</v>
      </c>
      <c r="D502" s="6">
        <v>6</v>
      </c>
      <c r="F502" s="6" t="s">
        <v>800</v>
      </c>
      <c r="H502">
        <f>AVERAGE(F502,D502,B502)</f>
        <v>6.5</v>
      </c>
    </row>
    <row r="503" spans="1:8" x14ac:dyDescent="0.25">
      <c r="A503" t="s">
        <v>408</v>
      </c>
      <c r="B503" s="6">
        <v>8</v>
      </c>
      <c r="D503" s="6">
        <v>7</v>
      </c>
      <c r="F503" s="6">
        <v>8</v>
      </c>
      <c r="H503">
        <f>AVERAGE(F503,D503,B503)</f>
        <v>7.666666666666667</v>
      </c>
    </row>
    <row r="504" spans="1:8" x14ac:dyDescent="0.25">
      <c r="A504" t="s">
        <v>409</v>
      </c>
      <c r="B504" s="6">
        <v>7</v>
      </c>
      <c r="D504" s="6">
        <v>6</v>
      </c>
      <c r="F504" s="6">
        <v>8</v>
      </c>
      <c r="H504">
        <f>AVERAGE(F504,D504,B504)</f>
        <v>7</v>
      </c>
    </row>
    <row r="505" spans="1:8" x14ac:dyDescent="0.25">
      <c r="A505" t="s">
        <v>410</v>
      </c>
      <c r="B505" s="6">
        <v>7</v>
      </c>
      <c r="D505" s="6">
        <v>7</v>
      </c>
      <c r="F505" s="6">
        <v>5</v>
      </c>
      <c r="H505">
        <f>AVERAGE(F505,D505,B505)</f>
        <v>6.333333333333333</v>
      </c>
    </row>
    <row r="506" spans="1:8" x14ac:dyDescent="0.25">
      <c r="A506" t="s">
        <v>388</v>
      </c>
      <c r="B506" s="7">
        <v>6</v>
      </c>
      <c r="D506" s="6">
        <v>6</v>
      </c>
      <c r="F506" s="7">
        <v>7</v>
      </c>
      <c r="H506">
        <f>AVERAGE(F506,D506,B506)</f>
        <v>6.333333333333333</v>
      </c>
    </row>
    <row r="507" spans="1:8" x14ac:dyDescent="0.25">
      <c r="A507" t="s">
        <v>11</v>
      </c>
      <c r="B507" s="6" t="s">
        <v>880</v>
      </c>
      <c r="D507" s="6" t="s">
        <v>881</v>
      </c>
      <c r="F507" s="6" t="s">
        <v>835</v>
      </c>
    </row>
    <row r="508" spans="1:8" x14ac:dyDescent="0.25">
      <c r="A508" t="s">
        <v>414</v>
      </c>
      <c r="B508" s="6" t="s">
        <v>92</v>
      </c>
      <c r="D508" s="6" t="s">
        <v>92</v>
      </c>
      <c r="F508" s="6" t="s">
        <v>789</v>
      </c>
    </row>
    <row r="509" spans="1:8" x14ac:dyDescent="0.25">
      <c r="A509" t="s">
        <v>418</v>
      </c>
      <c r="B509" s="6" t="s">
        <v>882</v>
      </c>
      <c r="D509" s="6" t="s">
        <v>883</v>
      </c>
      <c r="F509" s="6" t="s">
        <v>884</v>
      </c>
    </row>
    <row r="510" spans="1:8" x14ac:dyDescent="0.25">
      <c r="A510" t="s">
        <v>422</v>
      </c>
      <c r="B510" s="6" t="s">
        <v>423</v>
      </c>
      <c r="D510" s="6" t="s">
        <v>423</v>
      </c>
      <c r="F510" s="6" t="s">
        <v>423</v>
      </c>
    </row>
    <row r="511" spans="1:8" x14ac:dyDescent="0.25">
      <c r="A511" t="s">
        <v>424</v>
      </c>
      <c r="B511" s="8" t="s">
        <v>780</v>
      </c>
      <c r="D511" s="8">
        <v>44032</v>
      </c>
      <c r="F511" s="11">
        <v>44004</v>
      </c>
    </row>
    <row r="512" spans="1:8" ht="45" x14ac:dyDescent="0.25">
      <c r="A512" t="s">
        <v>21</v>
      </c>
      <c r="B512" s="6" t="s">
        <v>885</v>
      </c>
      <c r="D512" s="6" t="s">
        <v>886</v>
      </c>
      <c r="F512" s="6" t="s">
        <v>887</v>
      </c>
    </row>
    <row r="513" spans="1:8" x14ac:dyDescent="0.25">
      <c r="A513" t="s">
        <v>435</v>
      </c>
      <c r="B513" s="6" t="s">
        <v>842</v>
      </c>
      <c r="D513" s="6" t="s">
        <v>461</v>
      </c>
      <c r="F513" s="6"/>
    </row>
    <row r="514" spans="1:8" x14ac:dyDescent="0.25">
      <c r="A514" t="s">
        <v>439</v>
      </c>
      <c r="B514" s="6">
        <v>6</v>
      </c>
      <c r="D514" s="6">
        <v>6</v>
      </c>
      <c r="F514" s="6">
        <v>3</v>
      </c>
      <c r="H514">
        <f>AVERAGE(F514,D514,B514)</f>
        <v>5</v>
      </c>
    </row>
    <row r="515" spans="1:8" ht="30" x14ac:dyDescent="0.25">
      <c r="A515" t="s">
        <v>26</v>
      </c>
      <c r="B515" s="6" t="s">
        <v>888</v>
      </c>
      <c r="D515" s="6"/>
      <c r="F515" s="6" t="s">
        <v>889</v>
      </c>
    </row>
    <row r="517" spans="1:8" ht="18.75" x14ac:dyDescent="0.3">
      <c r="A517" s="4" t="s">
        <v>403</v>
      </c>
      <c r="B517" s="46" t="s">
        <v>83</v>
      </c>
      <c r="C517" s="46"/>
      <c r="D517" s="46"/>
      <c r="E517" s="46"/>
      <c r="F517" s="46"/>
    </row>
    <row r="518" spans="1:8" x14ac:dyDescent="0.25">
      <c r="A518" t="s">
        <v>5</v>
      </c>
      <c r="B518" s="6" t="s">
        <v>890</v>
      </c>
      <c r="D518" s="6" t="s">
        <v>350</v>
      </c>
      <c r="F518" s="6" t="s">
        <v>50</v>
      </c>
    </row>
    <row r="519" spans="1:8" x14ac:dyDescent="0.25">
      <c r="A519" t="s">
        <v>406</v>
      </c>
      <c r="B519" s="6" t="s">
        <v>9</v>
      </c>
      <c r="D519" s="6" t="s">
        <v>9</v>
      </c>
      <c r="F519" s="6" t="s">
        <v>891</v>
      </c>
    </row>
    <row r="520" spans="1:8" x14ac:dyDescent="0.25">
      <c r="A520" t="s">
        <v>407</v>
      </c>
      <c r="B520" s="6">
        <v>9</v>
      </c>
      <c r="D520" s="6">
        <v>9</v>
      </c>
      <c r="F520" s="6">
        <v>9</v>
      </c>
      <c r="H520">
        <f>AVERAGE(F520,D520,B520)</f>
        <v>9</v>
      </c>
    </row>
    <row r="521" spans="1:8" x14ac:dyDescent="0.25">
      <c r="A521" t="s">
        <v>408</v>
      </c>
      <c r="B521" s="6">
        <v>9</v>
      </c>
      <c r="D521" s="6">
        <v>8</v>
      </c>
      <c r="F521" s="6">
        <v>9</v>
      </c>
      <c r="H521">
        <f>AVERAGE(F521,D521,B521)</f>
        <v>8.6666666666666661</v>
      </c>
    </row>
    <row r="522" spans="1:8" x14ac:dyDescent="0.25">
      <c r="A522" t="s">
        <v>409</v>
      </c>
      <c r="B522" s="6">
        <v>9</v>
      </c>
      <c r="D522" s="6">
        <v>9</v>
      </c>
      <c r="F522" s="6">
        <v>9</v>
      </c>
      <c r="H522">
        <f>AVERAGE(F522,D522,B522)</f>
        <v>9</v>
      </c>
    </row>
    <row r="523" spans="1:8" x14ac:dyDescent="0.25">
      <c r="A523" t="s">
        <v>410</v>
      </c>
      <c r="B523" s="6">
        <v>6</v>
      </c>
      <c r="D523" s="6">
        <v>7</v>
      </c>
      <c r="F523" s="6">
        <v>5</v>
      </c>
      <c r="H523">
        <f>AVERAGE(F523,D523,B523)</f>
        <v>6</v>
      </c>
    </row>
    <row r="524" spans="1:8" x14ac:dyDescent="0.25">
      <c r="A524" t="s">
        <v>388</v>
      </c>
      <c r="B524" s="7">
        <v>9</v>
      </c>
      <c r="D524" s="6">
        <v>8</v>
      </c>
      <c r="F524" s="7">
        <v>9</v>
      </c>
      <c r="H524">
        <f>AVERAGE(F524,D524,B524)</f>
        <v>8.6666666666666661</v>
      </c>
    </row>
    <row r="525" spans="1:8" x14ac:dyDescent="0.25">
      <c r="A525" t="s">
        <v>11</v>
      </c>
      <c r="B525" s="6" t="s">
        <v>880</v>
      </c>
      <c r="D525" s="6" t="s">
        <v>881</v>
      </c>
      <c r="F525" s="6" t="s">
        <v>892</v>
      </c>
    </row>
    <row r="526" spans="1:8" x14ac:dyDescent="0.25">
      <c r="A526" t="s">
        <v>414</v>
      </c>
      <c r="B526" s="6" t="s">
        <v>92</v>
      </c>
      <c r="D526" s="6" t="s">
        <v>416</v>
      </c>
      <c r="F526" s="6" t="s">
        <v>893</v>
      </c>
    </row>
    <row r="527" spans="1:8" x14ac:dyDescent="0.25">
      <c r="A527" t="s">
        <v>418</v>
      </c>
      <c r="B527" s="6" t="s">
        <v>894</v>
      </c>
      <c r="D527" s="6" t="s">
        <v>895</v>
      </c>
      <c r="F527" s="6" t="s">
        <v>896</v>
      </c>
    </row>
    <row r="528" spans="1:8" x14ac:dyDescent="0.25">
      <c r="A528" t="s">
        <v>422</v>
      </c>
      <c r="B528" s="6" t="s">
        <v>423</v>
      </c>
      <c r="D528" s="6" t="s">
        <v>423</v>
      </c>
      <c r="F528" s="6" t="s">
        <v>423</v>
      </c>
    </row>
    <row r="529" spans="1:8" x14ac:dyDescent="0.25">
      <c r="A529" t="s">
        <v>424</v>
      </c>
      <c r="B529" s="8" t="s">
        <v>780</v>
      </c>
      <c r="D529" s="8">
        <v>44013</v>
      </c>
      <c r="F529" s="11">
        <v>44004</v>
      </c>
    </row>
    <row r="530" spans="1:8" ht="60" x14ac:dyDescent="0.25">
      <c r="A530" t="s">
        <v>21</v>
      </c>
      <c r="B530" s="6" t="s">
        <v>897</v>
      </c>
      <c r="D530" s="6" t="s">
        <v>898</v>
      </c>
      <c r="F530" s="6" t="s">
        <v>899</v>
      </c>
    </row>
    <row r="531" spans="1:8" x14ac:dyDescent="0.25">
      <c r="A531" t="s">
        <v>435</v>
      </c>
      <c r="B531" s="6" t="s">
        <v>842</v>
      </c>
      <c r="D531" s="6" t="s">
        <v>461</v>
      </c>
      <c r="F531" s="6" t="s">
        <v>659</v>
      </c>
    </row>
    <row r="532" spans="1:8" x14ac:dyDescent="0.25">
      <c r="A532" t="s">
        <v>439</v>
      </c>
      <c r="B532" s="6">
        <v>10</v>
      </c>
      <c r="D532" s="6">
        <v>9</v>
      </c>
      <c r="F532" s="6">
        <v>9</v>
      </c>
      <c r="H532">
        <f>AVERAGE(F532,D532,B532)</f>
        <v>9.3333333333333339</v>
      </c>
    </row>
    <row r="533" spans="1:8" ht="60" x14ac:dyDescent="0.25">
      <c r="A533" t="s">
        <v>26</v>
      </c>
      <c r="B533" s="6" t="s">
        <v>900</v>
      </c>
      <c r="D533" s="6" t="s">
        <v>901</v>
      </c>
      <c r="F533" s="6" t="s">
        <v>902</v>
      </c>
    </row>
    <row r="535" spans="1:8" ht="18.75" x14ac:dyDescent="0.3">
      <c r="A535" s="4" t="s">
        <v>403</v>
      </c>
      <c r="B535" s="46" t="s">
        <v>903</v>
      </c>
      <c r="C535" s="46"/>
      <c r="D535" s="46"/>
      <c r="E535" s="46"/>
      <c r="F535" s="46"/>
    </row>
    <row r="536" spans="1:8" x14ac:dyDescent="0.25">
      <c r="A536" t="s">
        <v>5</v>
      </c>
      <c r="B536" s="6" t="s">
        <v>904</v>
      </c>
      <c r="D536" s="6" t="s">
        <v>275</v>
      </c>
      <c r="F536" s="6" t="s">
        <v>275</v>
      </c>
    </row>
    <row r="537" spans="1:8" x14ac:dyDescent="0.25">
      <c r="A537" t="s">
        <v>406</v>
      </c>
      <c r="B537" s="6" t="s">
        <v>254</v>
      </c>
      <c r="D537" s="6" t="s">
        <v>254</v>
      </c>
      <c r="F537" s="6" t="s">
        <v>538</v>
      </c>
    </row>
    <row r="538" spans="1:8" x14ac:dyDescent="0.25">
      <c r="A538" t="s">
        <v>407</v>
      </c>
      <c r="B538" s="6">
        <v>7</v>
      </c>
      <c r="D538" s="6">
        <v>7</v>
      </c>
      <c r="F538" s="6">
        <v>7</v>
      </c>
      <c r="H538">
        <f>AVERAGE(F538,D538,B538)</f>
        <v>7</v>
      </c>
    </row>
    <row r="539" spans="1:8" x14ac:dyDescent="0.25">
      <c r="A539" t="s">
        <v>408</v>
      </c>
      <c r="B539" s="6">
        <v>5</v>
      </c>
      <c r="D539" s="6">
        <v>4</v>
      </c>
      <c r="F539" s="6">
        <v>4</v>
      </c>
      <c r="H539">
        <f>AVERAGE(F539,D539,B539)</f>
        <v>4.333333333333333</v>
      </c>
    </row>
    <row r="540" spans="1:8" x14ac:dyDescent="0.25">
      <c r="A540" t="s">
        <v>409</v>
      </c>
      <c r="B540" s="6">
        <v>5</v>
      </c>
      <c r="D540" s="6">
        <v>4</v>
      </c>
      <c r="F540" s="6">
        <v>4</v>
      </c>
      <c r="H540">
        <f>AVERAGE(F540,D540,B540)</f>
        <v>4.333333333333333</v>
      </c>
    </row>
    <row r="541" spans="1:8" x14ac:dyDescent="0.25">
      <c r="A541" t="s">
        <v>410</v>
      </c>
      <c r="B541" s="6">
        <v>8</v>
      </c>
      <c r="D541" s="6">
        <v>7</v>
      </c>
      <c r="F541" s="6">
        <v>8</v>
      </c>
      <c r="H541">
        <f>AVERAGE(F541,D541,B541)</f>
        <v>7.666666666666667</v>
      </c>
    </row>
    <row r="542" spans="1:8" x14ac:dyDescent="0.25">
      <c r="A542" t="s">
        <v>388</v>
      </c>
      <c r="B542" s="7">
        <v>5</v>
      </c>
      <c r="D542" s="6">
        <v>4</v>
      </c>
      <c r="F542" s="7">
        <v>4</v>
      </c>
      <c r="H542">
        <f>AVERAGE(F542,D542,B542)</f>
        <v>4.333333333333333</v>
      </c>
    </row>
    <row r="543" spans="1:8" x14ac:dyDescent="0.25">
      <c r="A543" t="s">
        <v>11</v>
      </c>
      <c r="B543" s="6" t="s">
        <v>905</v>
      </c>
      <c r="D543" s="6" t="s">
        <v>906</v>
      </c>
      <c r="F543" s="6" t="s">
        <v>788</v>
      </c>
    </row>
    <row r="544" spans="1:8" x14ac:dyDescent="0.25">
      <c r="A544" t="s">
        <v>414</v>
      </c>
      <c r="B544" s="6" t="s">
        <v>226</v>
      </c>
      <c r="D544" s="6" t="s">
        <v>226</v>
      </c>
      <c r="F544" s="6" t="s">
        <v>542</v>
      </c>
    </row>
    <row r="545" spans="1:8" x14ac:dyDescent="0.25">
      <c r="A545" t="s">
        <v>418</v>
      </c>
      <c r="B545" s="6" t="s">
        <v>907</v>
      </c>
      <c r="D545" s="6" t="s">
        <v>908</v>
      </c>
      <c r="F545" s="6" t="s">
        <v>909</v>
      </c>
    </row>
    <row r="546" spans="1:8" x14ac:dyDescent="0.25">
      <c r="A546" t="s">
        <v>422</v>
      </c>
      <c r="B546" s="6" t="s">
        <v>423</v>
      </c>
      <c r="D546" s="6" t="s">
        <v>423</v>
      </c>
      <c r="F546" s="6" t="s">
        <v>423</v>
      </c>
    </row>
    <row r="547" spans="1:8" x14ac:dyDescent="0.25">
      <c r="A547" t="s">
        <v>424</v>
      </c>
      <c r="B547" s="8" t="s">
        <v>780</v>
      </c>
      <c r="D547" s="8">
        <v>44032</v>
      </c>
      <c r="F547" s="11">
        <v>44004</v>
      </c>
    </row>
    <row r="548" spans="1:8" ht="45" x14ac:dyDescent="0.25">
      <c r="A548" t="s">
        <v>21</v>
      </c>
      <c r="B548" s="6" t="s">
        <v>910</v>
      </c>
      <c r="D548" s="6" t="s">
        <v>911</v>
      </c>
      <c r="F548" s="6" t="s">
        <v>912</v>
      </c>
    </row>
    <row r="549" spans="1:8" x14ac:dyDescent="0.25">
      <c r="A549" t="s">
        <v>435</v>
      </c>
      <c r="B549" s="6" t="s">
        <v>842</v>
      </c>
      <c r="D549" s="6" t="s">
        <v>461</v>
      </c>
      <c r="F549" s="6" t="s">
        <v>659</v>
      </c>
    </row>
    <row r="550" spans="1:8" x14ac:dyDescent="0.25">
      <c r="A550" t="s">
        <v>439</v>
      </c>
      <c r="B550" s="6">
        <v>8</v>
      </c>
      <c r="D550" s="6">
        <v>7</v>
      </c>
      <c r="F550" s="6">
        <v>7</v>
      </c>
      <c r="H550">
        <f>AVERAGE(F550,D550,B550)</f>
        <v>7.333333333333333</v>
      </c>
    </row>
    <row r="551" spans="1:8" ht="60" x14ac:dyDescent="0.25">
      <c r="A551" t="s">
        <v>26</v>
      </c>
      <c r="B551" s="6" t="s">
        <v>913</v>
      </c>
      <c r="D551" s="6" t="s">
        <v>914</v>
      </c>
      <c r="F551" s="6" t="s">
        <v>915</v>
      </c>
    </row>
    <row r="553" spans="1:8" ht="18.75" x14ac:dyDescent="0.3">
      <c r="A553" s="15" t="s">
        <v>403</v>
      </c>
      <c r="B553" s="46" t="s">
        <v>916</v>
      </c>
      <c r="C553" s="46"/>
      <c r="D553" s="46"/>
      <c r="E553" s="46"/>
      <c r="F553" s="46"/>
    </row>
    <row r="554" spans="1:8" x14ac:dyDescent="0.25">
      <c r="A554" t="s">
        <v>5</v>
      </c>
      <c r="B554" s="6" t="s">
        <v>917</v>
      </c>
      <c r="D554" s="6" t="s">
        <v>918</v>
      </c>
      <c r="F554" s="6"/>
    </row>
    <row r="555" spans="1:8" x14ac:dyDescent="0.25">
      <c r="A555" t="s">
        <v>406</v>
      </c>
      <c r="B555" s="6" t="s">
        <v>9</v>
      </c>
      <c r="D555" s="6" t="s">
        <v>254</v>
      </c>
      <c r="F555" s="6"/>
    </row>
    <row r="556" spans="1:8" x14ac:dyDescent="0.25">
      <c r="A556" t="s">
        <v>407</v>
      </c>
      <c r="B556" s="6">
        <v>7</v>
      </c>
      <c r="D556" s="6">
        <v>5</v>
      </c>
      <c r="F556" s="6"/>
      <c r="H556">
        <f>AVERAGE(F556,D556,B556)</f>
        <v>6</v>
      </c>
    </row>
    <row r="557" spans="1:8" x14ac:dyDescent="0.25">
      <c r="A557" t="s">
        <v>408</v>
      </c>
      <c r="B557" s="6">
        <v>5</v>
      </c>
      <c r="D557" s="6">
        <v>4</v>
      </c>
      <c r="F557" s="6"/>
      <c r="H557">
        <f>AVERAGE(F557,D557,B557)</f>
        <v>4.5</v>
      </c>
    </row>
    <row r="558" spans="1:8" x14ac:dyDescent="0.25">
      <c r="A558" t="s">
        <v>409</v>
      </c>
      <c r="B558" s="6">
        <v>5</v>
      </c>
      <c r="D558" s="6">
        <v>4</v>
      </c>
      <c r="F558" s="6"/>
      <c r="H558">
        <f>AVERAGE(F558,D558,B558)</f>
        <v>4.5</v>
      </c>
    </row>
    <row r="559" spans="1:8" x14ac:dyDescent="0.25">
      <c r="A559" t="s">
        <v>410</v>
      </c>
      <c r="B559" s="6">
        <v>7</v>
      </c>
      <c r="D559" s="6">
        <v>6</v>
      </c>
      <c r="F559" s="6"/>
      <c r="H559">
        <f>AVERAGE(F559,D559,B559)</f>
        <v>6.5</v>
      </c>
    </row>
    <row r="560" spans="1:8" x14ac:dyDescent="0.25">
      <c r="A560" t="s">
        <v>388</v>
      </c>
      <c r="B560" s="7">
        <v>5</v>
      </c>
      <c r="D560" s="6">
        <v>4</v>
      </c>
      <c r="F560" s="7"/>
      <c r="H560">
        <f>AVERAGE(F560,D560,B560)</f>
        <v>4.5</v>
      </c>
    </row>
    <row r="561" spans="1:8" x14ac:dyDescent="0.25">
      <c r="A561" t="s">
        <v>11</v>
      </c>
      <c r="B561" s="6" t="s">
        <v>919</v>
      </c>
      <c r="D561" s="6" t="s">
        <v>920</v>
      </c>
      <c r="F561" s="6"/>
    </row>
    <row r="562" spans="1:8" x14ac:dyDescent="0.25">
      <c r="A562" t="s">
        <v>414</v>
      </c>
      <c r="B562" s="6" t="s">
        <v>358</v>
      </c>
      <c r="D562" s="6" t="s">
        <v>358</v>
      </c>
      <c r="F562" s="6"/>
    </row>
    <row r="563" spans="1:8" ht="30" x14ac:dyDescent="0.25">
      <c r="A563" t="s">
        <v>418</v>
      </c>
      <c r="B563" s="6" t="s">
        <v>921</v>
      </c>
      <c r="D563" s="6" t="s">
        <v>922</v>
      </c>
      <c r="F563" s="6"/>
    </row>
    <row r="564" spans="1:8" x14ac:dyDescent="0.25">
      <c r="A564" t="s">
        <v>422</v>
      </c>
      <c r="B564" s="6" t="s">
        <v>423</v>
      </c>
      <c r="D564" s="6" t="s">
        <v>423</v>
      </c>
      <c r="F564" s="6"/>
    </row>
    <row r="565" spans="1:8" x14ac:dyDescent="0.25">
      <c r="A565" t="s">
        <v>424</v>
      </c>
      <c r="B565" s="8" t="s">
        <v>923</v>
      </c>
      <c r="D565" s="8">
        <v>44013</v>
      </c>
      <c r="F565" s="11"/>
    </row>
    <row r="566" spans="1:8" ht="45" x14ac:dyDescent="0.25">
      <c r="A566" t="s">
        <v>21</v>
      </c>
      <c r="B566" s="6" t="s">
        <v>924</v>
      </c>
      <c r="D566" s="6" t="s">
        <v>925</v>
      </c>
      <c r="F566" s="6"/>
    </row>
    <row r="567" spans="1:8" x14ac:dyDescent="0.25">
      <c r="A567" t="s">
        <v>435</v>
      </c>
      <c r="B567" s="6" t="s">
        <v>842</v>
      </c>
      <c r="D567" s="6" t="s">
        <v>461</v>
      </c>
      <c r="F567" s="6"/>
    </row>
    <row r="568" spans="1:8" x14ac:dyDescent="0.25">
      <c r="A568" t="s">
        <v>439</v>
      </c>
      <c r="B568" s="6">
        <v>6</v>
      </c>
      <c r="D568" s="6">
        <v>6</v>
      </c>
      <c r="F568" s="6"/>
      <c r="H568">
        <f>AVERAGE(F568,D568,B568)</f>
        <v>6</v>
      </c>
    </row>
    <row r="569" spans="1:8" ht="30" x14ac:dyDescent="0.25">
      <c r="A569" t="s">
        <v>26</v>
      </c>
      <c r="B569" s="6" t="s">
        <v>926</v>
      </c>
      <c r="D569" s="6" t="s">
        <v>927</v>
      </c>
      <c r="F569" s="6"/>
    </row>
    <row r="571" spans="1:8" ht="18.75" x14ac:dyDescent="0.3">
      <c r="A571" s="15" t="s">
        <v>403</v>
      </c>
      <c r="B571" s="46" t="s">
        <v>215</v>
      </c>
      <c r="C571" s="46"/>
      <c r="D571" s="46"/>
      <c r="E571" s="46"/>
      <c r="F571" s="46"/>
    </row>
    <row r="572" spans="1:8" x14ac:dyDescent="0.25">
      <c r="A572" t="s">
        <v>5</v>
      </c>
      <c r="B572" s="6" t="s">
        <v>917</v>
      </c>
      <c r="D572" s="6" t="s">
        <v>928</v>
      </c>
      <c r="F572" s="6"/>
    </row>
    <row r="573" spans="1:8" x14ac:dyDescent="0.25">
      <c r="A573" t="s">
        <v>406</v>
      </c>
      <c r="B573" s="6" t="s">
        <v>9</v>
      </c>
      <c r="D573" s="6" t="s">
        <v>423</v>
      </c>
      <c r="F573" s="6"/>
    </row>
    <row r="574" spans="1:8" x14ac:dyDescent="0.25">
      <c r="A574" t="s">
        <v>407</v>
      </c>
      <c r="B574" s="6">
        <v>8</v>
      </c>
      <c r="D574" s="6">
        <v>8</v>
      </c>
      <c r="F574" s="6"/>
      <c r="H574">
        <f>AVERAGE(F574,D574,B574)</f>
        <v>8</v>
      </c>
    </row>
    <row r="575" spans="1:8" x14ac:dyDescent="0.25">
      <c r="A575" t="s">
        <v>408</v>
      </c>
      <c r="B575" s="6">
        <v>5</v>
      </c>
      <c r="D575" s="6">
        <v>6</v>
      </c>
      <c r="F575" s="6"/>
      <c r="H575">
        <f>AVERAGE(F575,D575,B575)</f>
        <v>5.5</v>
      </c>
    </row>
    <row r="576" spans="1:8" x14ac:dyDescent="0.25">
      <c r="A576" t="s">
        <v>409</v>
      </c>
      <c r="B576" s="6">
        <v>5</v>
      </c>
      <c r="D576" s="6">
        <v>4</v>
      </c>
      <c r="F576" s="6"/>
      <c r="H576">
        <f>AVERAGE(F576,D576,B576)</f>
        <v>4.5</v>
      </c>
    </row>
    <row r="577" spans="1:8" x14ac:dyDescent="0.25">
      <c r="A577" t="s">
        <v>410</v>
      </c>
      <c r="B577" s="6">
        <v>8</v>
      </c>
      <c r="D577" s="6">
        <v>8</v>
      </c>
      <c r="F577" s="6"/>
      <c r="H577">
        <f>AVERAGE(F577,D577,B577)</f>
        <v>8</v>
      </c>
    </row>
    <row r="578" spans="1:8" x14ac:dyDescent="0.25">
      <c r="A578" t="s">
        <v>388</v>
      </c>
      <c r="B578" s="7">
        <v>5</v>
      </c>
      <c r="D578" s="6">
        <v>6</v>
      </c>
      <c r="F578" s="7"/>
      <c r="H578">
        <f>AVERAGE(F578,D578,B578)</f>
        <v>5.5</v>
      </c>
    </row>
    <row r="579" spans="1:8" x14ac:dyDescent="0.25">
      <c r="A579" t="s">
        <v>11</v>
      </c>
      <c r="B579" s="6" t="s">
        <v>929</v>
      </c>
      <c r="D579" s="6" t="s">
        <v>930</v>
      </c>
      <c r="F579" s="6"/>
    </row>
    <row r="580" spans="1:8" x14ac:dyDescent="0.25">
      <c r="A580" t="s">
        <v>414</v>
      </c>
      <c r="B580" s="6" t="s">
        <v>358</v>
      </c>
      <c r="D580" s="6" t="s">
        <v>448</v>
      </c>
      <c r="F580" s="6"/>
    </row>
    <row r="581" spans="1:8" ht="30" x14ac:dyDescent="0.25">
      <c r="A581" t="s">
        <v>418</v>
      </c>
      <c r="B581" s="6" t="s">
        <v>931</v>
      </c>
      <c r="D581" s="6" t="s">
        <v>198</v>
      </c>
      <c r="F581" s="6"/>
    </row>
    <row r="582" spans="1:8" x14ac:dyDescent="0.25">
      <c r="A582" t="s">
        <v>422</v>
      </c>
      <c r="B582" s="6" t="s">
        <v>423</v>
      </c>
      <c r="D582" s="6" t="s">
        <v>423</v>
      </c>
      <c r="F582" s="6"/>
    </row>
    <row r="583" spans="1:8" x14ac:dyDescent="0.25">
      <c r="A583" t="s">
        <v>424</v>
      </c>
      <c r="B583" s="8" t="s">
        <v>923</v>
      </c>
      <c r="D583" s="8">
        <v>44013</v>
      </c>
      <c r="F583" s="11"/>
    </row>
    <row r="584" spans="1:8" ht="60" x14ac:dyDescent="0.25">
      <c r="A584" t="s">
        <v>21</v>
      </c>
      <c r="B584" s="6" t="s">
        <v>932</v>
      </c>
      <c r="D584" s="6" t="s">
        <v>933</v>
      </c>
      <c r="F584" s="6"/>
    </row>
    <row r="585" spans="1:8" x14ac:dyDescent="0.25">
      <c r="A585" t="s">
        <v>435</v>
      </c>
      <c r="B585" s="6" t="s">
        <v>842</v>
      </c>
      <c r="D585" s="6" t="s">
        <v>461</v>
      </c>
      <c r="F585" s="6"/>
    </row>
    <row r="586" spans="1:8" x14ac:dyDescent="0.25">
      <c r="A586" t="s">
        <v>439</v>
      </c>
      <c r="B586" s="6">
        <v>9</v>
      </c>
      <c r="D586" s="6">
        <v>8</v>
      </c>
      <c r="F586" s="6"/>
      <c r="H586">
        <f>AVERAGE(F586,D586,B586)</f>
        <v>8.5</v>
      </c>
    </row>
    <row r="587" spans="1:8" ht="30" x14ac:dyDescent="0.25">
      <c r="A587" t="s">
        <v>26</v>
      </c>
      <c r="B587" s="6" t="s">
        <v>934</v>
      </c>
      <c r="D587" s="6" t="s">
        <v>935</v>
      </c>
      <c r="F587" s="6"/>
    </row>
  </sheetData>
  <mergeCells count="32">
    <mergeCell ref="B553:F553"/>
    <mergeCell ref="B571:F571"/>
    <mergeCell ref="B326:F326"/>
    <mergeCell ref="B348:F348"/>
    <mergeCell ref="B192:F192"/>
    <mergeCell ref="B215:F215"/>
    <mergeCell ref="B237:F237"/>
    <mergeCell ref="B260:F260"/>
    <mergeCell ref="B282:F282"/>
    <mergeCell ref="B370:F370"/>
    <mergeCell ref="B388:F388"/>
    <mergeCell ref="B407:F407"/>
    <mergeCell ref="B409:F409"/>
    <mergeCell ref="B304:F304"/>
    <mergeCell ref="B517:F517"/>
    <mergeCell ref="B535:F535"/>
    <mergeCell ref="B1:F1"/>
    <mergeCell ref="B102:F102"/>
    <mergeCell ref="B5:F5"/>
    <mergeCell ref="B7:F7"/>
    <mergeCell ref="B31:F31"/>
    <mergeCell ref="B126:F126"/>
    <mergeCell ref="B148:F148"/>
    <mergeCell ref="B170:F170"/>
    <mergeCell ref="B104:F104"/>
    <mergeCell ref="B55:F55"/>
    <mergeCell ref="B79:F79"/>
    <mergeCell ref="B427:F427"/>
    <mergeCell ref="B445:F445"/>
    <mergeCell ref="B463:F463"/>
    <mergeCell ref="B481:F481"/>
    <mergeCell ref="B499:F499"/>
  </mergeCells>
  <pageMargins left="0.7" right="0.7" top="0.75" bottom="0.75" header="0.3" footer="0.3"/>
  <pageSetup paperSize="9" orientation="portrait" horizontalDpi="4294967295" verticalDpi="4294967295"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ACC84-E7D6-4697-A2BA-4308DF9972FE}">
  <dimension ref="A1:H126"/>
  <sheetViews>
    <sheetView showGridLines="0" zoomScale="85" zoomScaleNormal="85" workbookViewId="0">
      <selection activeCell="A93" sqref="A93"/>
    </sheetView>
    <sheetView topLeftCell="A121" workbookViewId="1">
      <selection sqref="A1:A1048576"/>
    </sheetView>
  </sheetViews>
  <sheetFormatPr defaultRowHeight="15" x14ac:dyDescent="0.25"/>
  <cols>
    <col min="1" max="1" width="28.28515625" bestFit="1" customWidth="1"/>
    <col min="2" max="2" width="66.28515625" customWidth="1"/>
    <col min="3" max="3" width="6.28515625" customWidth="1"/>
    <col min="4" max="4" width="66.28515625" customWidth="1"/>
    <col min="5" max="5" width="6.28515625" customWidth="1"/>
    <col min="6" max="6" width="66.28515625" customWidth="1"/>
  </cols>
  <sheetData>
    <row r="1" spans="1:8" ht="32.25" thickBot="1" x14ac:dyDescent="0.55000000000000004">
      <c r="A1" s="9"/>
      <c r="B1" s="47" t="s">
        <v>936</v>
      </c>
      <c r="C1" s="47"/>
      <c r="D1" s="47"/>
      <c r="E1" s="47"/>
      <c r="F1" s="47"/>
    </row>
    <row r="2" spans="1:8" ht="15.75" thickTop="1" x14ac:dyDescent="0.25">
      <c r="B2" s="2"/>
    </row>
    <row r="3" spans="1:8" x14ac:dyDescent="0.25">
      <c r="B3" s="3" t="s">
        <v>390</v>
      </c>
      <c r="D3" s="21" t="s">
        <v>391</v>
      </c>
      <c r="F3" s="1" t="s">
        <v>392</v>
      </c>
    </row>
    <row r="4" spans="1:8" x14ac:dyDescent="0.25">
      <c r="B4" s="2"/>
    </row>
    <row r="5" spans="1:8" ht="21" x14ac:dyDescent="0.35">
      <c r="A5" s="5"/>
      <c r="B5" s="48" t="s">
        <v>937</v>
      </c>
      <c r="C5" s="48"/>
      <c r="D5" s="48"/>
      <c r="E5" s="48"/>
      <c r="F5" s="48"/>
    </row>
    <row r="6" spans="1:8" x14ac:dyDescent="0.25">
      <c r="B6" s="2"/>
    </row>
    <row r="7" spans="1:8" ht="18.75" x14ac:dyDescent="0.3">
      <c r="A7" s="4" t="s">
        <v>403</v>
      </c>
      <c r="B7" s="46" t="s">
        <v>938</v>
      </c>
      <c r="C7" s="46"/>
      <c r="D7" s="46"/>
      <c r="E7" s="46"/>
      <c r="F7" s="46"/>
    </row>
    <row r="8" spans="1:8" x14ac:dyDescent="0.25">
      <c r="A8" t="s">
        <v>5</v>
      </c>
      <c r="B8" s="6" t="s">
        <v>592</v>
      </c>
      <c r="D8" s="6" t="s">
        <v>939</v>
      </c>
      <c r="F8" s="6" t="s">
        <v>315</v>
      </c>
    </row>
    <row r="9" spans="1:8" x14ac:dyDescent="0.25">
      <c r="A9" t="s">
        <v>406</v>
      </c>
      <c r="B9" s="6" t="s">
        <v>9</v>
      </c>
      <c r="D9" s="6" t="s">
        <v>9</v>
      </c>
      <c r="F9" s="6" t="s">
        <v>423</v>
      </c>
    </row>
    <row r="10" spans="1:8" x14ac:dyDescent="0.25">
      <c r="A10" t="s">
        <v>407</v>
      </c>
      <c r="B10" s="6">
        <v>7</v>
      </c>
      <c r="D10" s="6">
        <v>6</v>
      </c>
      <c r="F10" s="6">
        <v>5</v>
      </c>
      <c r="H10">
        <f>AVERAGE(B10,D10,F10)</f>
        <v>6</v>
      </c>
    </row>
    <row r="11" spans="1:8" x14ac:dyDescent="0.25">
      <c r="A11" t="s">
        <v>408</v>
      </c>
      <c r="B11" s="6">
        <v>4</v>
      </c>
      <c r="D11" s="6">
        <v>3</v>
      </c>
      <c r="F11" s="6">
        <v>4</v>
      </c>
      <c r="H11">
        <f>AVERAGE(B11,D11,F11)</f>
        <v>3.6666666666666665</v>
      </c>
    </row>
    <row r="12" spans="1:8" x14ac:dyDescent="0.25">
      <c r="A12" t="s">
        <v>409</v>
      </c>
      <c r="B12" s="6">
        <v>5</v>
      </c>
      <c r="D12" s="6">
        <v>5</v>
      </c>
      <c r="F12" s="6">
        <v>6</v>
      </c>
      <c r="H12">
        <f>AVERAGE(B12,D12,F12)</f>
        <v>5.333333333333333</v>
      </c>
    </row>
    <row r="13" spans="1:8" x14ac:dyDescent="0.25">
      <c r="A13" t="s">
        <v>410</v>
      </c>
      <c r="B13" s="6">
        <v>8</v>
      </c>
      <c r="D13" s="6">
        <v>9</v>
      </c>
      <c r="F13" s="6">
        <v>7</v>
      </c>
      <c r="H13">
        <f>AVERAGE(B13,D13,F13)</f>
        <v>8</v>
      </c>
    </row>
    <row r="14" spans="1:8" x14ac:dyDescent="0.25">
      <c r="A14" t="s">
        <v>388</v>
      </c>
      <c r="B14" s="7">
        <v>3</v>
      </c>
      <c r="D14" s="7">
        <v>3</v>
      </c>
      <c r="F14" s="7">
        <v>3</v>
      </c>
      <c r="H14">
        <f>AVERAGE(B14,D14,F14)</f>
        <v>3</v>
      </c>
    </row>
    <row r="15" spans="1:8" x14ac:dyDescent="0.25">
      <c r="A15" t="s">
        <v>11</v>
      </c>
      <c r="B15" s="6" t="s">
        <v>940</v>
      </c>
      <c r="D15" s="6" t="s">
        <v>941</v>
      </c>
      <c r="F15" s="6" t="s">
        <v>942</v>
      </c>
    </row>
    <row r="16" spans="1:8" x14ac:dyDescent="0.25">
      <c r="A16" t="s">
        <v>414</v>
      </c>
      <c r="B16" s="6" t="s">
        <v>226</v>
      </c>
      <c r="D16" s="6" t="s">
        <v>226</v>
      </c>
      <c r="F16" s="6" t="s">
        <v>226</v>
      </c>
    </row>
    <row r="17" spans="1:8" x14ac:dyDescent="0.25">
      <c r="A17" t="s">
        <v>418</v>
      </c>
      <c r="B17" s="6" t="s">
        <v>943</v>
      </c>
      <c r="D17" s="6" t="s">
        <v>944</v>
      </c>
      <c r="F17" s="6" t="s">
        <v>945</v>
      </c>
    </row>
    <row r="18" spans="1:8" x14ac:dyDescent="0.25">
      <c r="A18" t="s">
        <v>422</v>
      </c>
      <c r="B18" s="6" t="s">
        <v>9</v>
      </c>
      <c r="D18" s="6" t="s">
        <v>423</v>
      </c>
      <c r="F18" s="6" t="s">
        <v>891</v>
      </c>
    </row>
    <row r="19" spans="1:8" x14ac:dyDescent="0.25">
      <c r="A19" t="s">
        <v>424</v>
      </c>
      <c r="B19" s="8" t="s">
        <v>946</v>
      </c>
      <c r="D19" s="8" t="s">
        <v>947</v>
      </c>
      <c r="F19" s="10" t="s">
        <v>948</v>
      </c>
    </row>
    <row r="20" spans="1:8" x14ac:dyDescent="0.25">
      <c r="A20" t="s">
        <v>21</v>
      </c>
      <c r="B20" s="6" t="s">
        <v>949</v>
      </c>
      <c r="D20" s="6" t="s">
        <v>950</v>
      </c>
      <c r="F20" s="6" t="s">
        <v>951</v>
      </c>
    </row>
    <row r="21" spans="1:8" x14ac:dyDescent="0.25">
      <c r="B21" s="6"/>
      <c r="D21" s="6"/>
      <c r="F21" s="6"/>
    </row>
    <row r="22" spans="1:8" x14ac:dyDescent="0.25">
      <c r="B22" s="6"/>
      <c r="D22" s="6"/>
      <c r="F22" s="6"/>
    </row>
    <row r="23" spans="1:8" x14ac:dyDescent="0.25">
      <c r="B23" s="6"/>
      <c r="D23" s="6"/>
      <c r="F23" s="6"/>
    </row>
    <row r="24" spans="1:8" x14ac:dyDescent="0.25">
      <c r="B24" s="6"/>
      <c r="D24" s="6"/>
      <c r="F24" s="6"/>
    </row>
    <row r="25" spans="1:8" x14ac:dyDescent="0.25">
      <c r="A25" t="s">
        <v>435</v>
      </c>
      <c r="B25" s="6" t="s">
        <v>952</v>
      </c>
      <c r="D25" s="6" t="s">
        <v>953</v>
      </c>
      <c r="F25" s="6" t="s">
        <v>954</v>
      </c>
    </row>
    <row r="26" spans="1:8" x14ac:dyDescent="0.25">
      <c r="A26" t="s">
        <v>439</v>
      </c>
      <c r="B26" s="6">
        <v>8</v>
      </c>
      <c r="D26" s="6">
        <v>8</v>
      </c>
      <c r="F26" s="6">
        <v>7</v>
      </c>
      <c r="H26">
        <f>AVERAGE(B26,D26,F26)</f>
        <v>7.666666666666667</v>
      </c>
    </row>
    <row r="27" spans="1:8" ht="30" x14ac:dyDescent="0.25">
      <c r="A27" t="s">
        <v>26</v>
      </c>
      <c r="B27" s="6" t="s">
        <v>955</v>
      </c>
      <c r="D27" s="6" t="s">
        <v>956</v>
      </c>
      <c r="F27" s="6" t="s">
        <v>957</v>
      </c>
    </row>
    <row r="30" spans="1:8" x14ac:dyDescent="0.25">
      <c r="B30" s="2"/>
    </row>
    <row r="31" spans="1:8" ht="18.75" x14ac:dyDescent="0.3">
      <c r="A31" s="4" t="s">
        <v>403</v>
      </c>
      <c r="B31" s="46" t="s">
        <v>958</v>
      </c>
      <c r="C31" s="46"/>
      <c r="D31" s="46"/>
      <c r="E31" s="46"/>
      <c r="F31" s="46"/>
    </row>
    <row r="32" spans="1:8" x14ac:dyDescent="0.25">
      <c r="A32" t="s">
        <v>5</v>
      </c>
      <c r="B32" s="6" t="s">
        <v>959</v>
      </c>
      <c r="D32" s="6" t="s">
        <v>939</v>
      </c>
      <c r="F32" s="6" t="s">
        <v>315</v>
      </c>
    </row>
    <row r="33" spans="1:8" x14ac:dyDescent="0.25">
      <c r="A33" t="s">
        <v>406</v>
      </c>
      <c r="B33" s="6" t="s">
        <v>254</v>
      </c>
      <c r="D33" s="6" t="s">
        <v>9</v>
      </c>
      <c r="F33" s="6" t="s">
        <v>9</v>
      </c>
    </row>
    <row r="34" spans="1:8" x14ac:dyDescent="0.25">
      <c r="A34" t="s">
        <v>407</v>
      </c>
      <c r="B34" s="6">
        <v>6</v>
      </c>
      <c r="D34" s="6">
        <v>8</v>
      </c>
      <c r="F34" s="6">
        <v>6</v>
      </c>
      <c r="H34">
        <f>AVERAGE(B34,D34,F34)</f>
        <v>6.666666666666667</v>
      </c>
    </row>
    <row r="35" spans="1:8" x14ac:dyDescent="0.25">
      <c r="A35" t="s">
        <v>408</v>
      </c>
      <c r="B35" s="6">
        <v>4</v>
      </c>
      <c r="D35" s="6">
        <v>3</v>
      </c>
      <c r="F35" s="6">
        <v>5</v>
      </c>
      <c r="H35">
        <f>AVERAGE(B35,D35,F35)</f>
        <v>4</v>
      </c>
    </row>
    <row r="36" spans="1:8" x14ac:dyDescent="0.25">
      <c r="A36" t="s">
        <v>409</v>
      </c>
      <c r="B36" s="6">
        <v>5</v>
      </c>
      <c r="D36" s="6">
        <v>5</v>
      </c>
      <c r="F36" s="6">
        <v>4</v>
      </c>
      <c r="H36">
        <f>AVERAGE(B36,D36,F36)</f>
        <v>4.666666666666667</v>
      </c>
    </row>
    <row r="37" spans="1:8" x14ac:dyDescent="0.25">
      <c r="A37" t="s">
        <v>410</v>
      </c>
      <c r="B37" s="6">
        <v>8</v>
      </c>
      <c r="D37" s="6">
        <v>9</v>
      </c>
      <c r="F37" s="6">
        <v>8</v>
      </c>
      <c r="H37">
        <f>AVERAGE(B37,D37,F37)</f>
        <v>8.3333333333333339</v>
      </c>
    </row>
    <row r="38" spans="1:8" x14ac:dyDescent="0.25">
      <c r="A38" t="s">
        <v>388</v>
      </c>
      <c r="B38" s="7">
        <v>2</v>
      </c>
      <c r="D38" s="7">
        <v>3</v>
      </c>
      <c r="F38" s="7">
        <v>4</v>
      </c>
      <c r="H38">
        <f>AVERAGE(B38,D38,F38)</f>
        <v>3</v>
      </c>
    </row>
    <row r="39" spans="1:8" x14ac:dyDescent="0.25">
      <c r="A39" t="s">
        <v>11</v>
      </c>
      <c r="B39" s="6" t="s">
        <v>940</v>
      </c>
      <c r="D39" s="6" t="s">
        <v>960</v>
      </c>
      <c r="F39" s="6" t="s">
        <v>961</v>
      </c>
    </row>
    <row r="40" spans="1:8" x14ac:dyDescent="0.25">
      <c r="A40" t="s">
        <v>414</v>
      </c>
      <c r="B40" s="6" t="s">
        <v>226</v>
      </c>
      <c r="D40" s="6" t="s">
        <v>226</v>
      </c>
      <c r="F40" s="6" t="s">
        <v>208</v>
      </c>
    </row>
    <row r="41" spans="1:8" x14ac:dyDescent="0.25">
      <c r="A41" t="s">
        <v>418</v>
      </c>
      <c r="B41" s="6" t="s">
        <v>958</v>
      </c>
      <c r="D41" s="6" t="s">
        <v>962</v>
      </c>
      <c r="F41" s="6" t="s">
        <v>951</v>
      </c>
    </row>
    <row r="42" spans="1:8" x14ac:dyDescent="0.25">
      <c r="A42" t="s">
        <v>422</v>
      </c>
      <c r="B42" s="6" t="s">
        <v>9</v>
      </c>
      <c r="D42" s="6" t="s">
        <v>9</v>
      </c>
      <c r="F42" s="6" t="s">
        <v>423</v>
      </c>
    </row>
    <row r="43" spans="1:8" x14ac:dyDescent="0.25">
      <c r="A43" t="s">
        <v>424</v>
      </c>
      <c r="B43" s="8" t="s">
        <v>946</v>
      </c>
      <c r="D43" s="8" t="s">
        <v>947</v>
      </c>
      <c r="F43" s="11" t="s">
        <v>948</v>
      </c>
    </row>
    <row r="44" spans="1:8" ht="30" x14ac:dyDescent="0.25">
      <c r="A44" t="s">
        <v>21</v>
      </c>
      <c r="B44" s="6" t="s">
        <v>963</v>
      </c>
      <c r="D44" s="6" t="s">
        <v>964</v>
      </c>
      <c r="F44" s="6" t="s">
        <v>957</v>
      </c>
    </row>
    <row r="45" spans="1:8" x14ac:dyDescent="0.25">
      <c r="B45" s="6"/>
      <c r="D45" s="6"/>
      <c r="F45" s="6"/>
    </row>
    <row r="46" spans="1:8" x14ac:dyDescent="0.25">
      <c r="B46" s="6"/>
      <c r="D46" s="6"/>
      <c r="F46" s="6"/>
    </row>
    <row r="47" spans="1:8" x14ac:dyDescent="0.25">
      <c r="B47" s="6"/>
      <c r="D47" s="6"/>
      <c r="F47" s="6"/>
    </row>
    <row r="48" spans="1:8" x14ac:dyDescent="0.25">
      <c r="B48" s="6"/>
      <c r="D48" s="6"/>
      <c r="F48" s="6"/>
    </row>
    <row r="49" spans="1:8" x14ac:dyDescent="0.25">
      <c r="A49" t="s">
        <v>435</v>
      </c>
      <c r="B49" s="6" t="s">
        <v>965</v>
      </c>
      <c r="D49" s="6" t="s">
        <v>659</v>
      </c>
      <c r="F49" s="6" t="s">
        <v>966</v>
      </c>
    </row>
    <row r="50" spans="1:8" x14ac:dyDescent="0.25">
      <c r="A50" t="s">
        <v>439</v>
      </c>
      <c r="B50" s="6">
        <v>8</v>
      </c>
      <c r="D50" s="6">
        <v>9</v>
      </c>
      <c r="F50" s="6">
        <v>8</v>
      </c>
      <c r="H50">
        <f>AVERAGE(B50,D50,F50)</f>
        <v>8.3333333333333339</v>
      </c>
    </row>
    <row r="51" spans="1:8" ht="45" x14ac:dyDescent="0.25">
      <c r="A51" t="s">
        <v>26</v>
      </c>
      <c r="B51" s="6" t="s">
        <v>967</v>
      </c>
      <c r="D51" s="6" t="s">
        <v>956</v>
      </c>
      <c r="F51" s="6" t="s">
        <v>968</v>
      </c>
    </row>
    <row r="54" spans="1:8" ht="21" x14ac:dyDescent="0.35">
      <c r="B54" s="48" t="s">
        <v>969</v>
      </c>
      <c r="C54" s="48"/>
      <c r="D54" s="48"/>
      <c r="E54" s="48"/>
      <c r="F54" s="48"/>
    </row>
    <row r="55" spans="1:8" x14ac:dyDescent="0.25">
      <c r="B55" s="2"/>
    </row>
    <row r="56" spans="1:8" ht="18.75" x14ac:dyDescent="0.3">
      <c r="A56" s="4" t="s">
        <v>403</v>
      </c>
      <c r="B56" s="46" t="s">
        <v>970</v>
      </c>
      <c r="C56" s="46"/>
      <c r="D56" s="46"/>
      <c r="E56" s="46"/>
      <c r="F56" s="46"/>
    </row>
    <row r="57" spans="1:8" x14ac:dyDescent="0.25">
      <c r="A57" t="s">
        <v>5</v>
      </c>
      <c r="B57" s="6" t="s">
        <v>172</v>
      </c>
      <c r="D57" s="6" t="s">
        <v>172</v>
      </c>
      <c r="F57" s="6" t="s">
        <v>6</v>
      </c>
    </row>
    <row r="58" spans="1:8" x14ac:dyDescent="0.25">
      <c r="A58" t="s">
        <v>406</v>
      </c>
      <c r="B58" s="6" t="s">
        <v>254</v>
      </c>
      <c r="D58" s="6" t="s">
        <v>254</v>
      </c>
      <c r="F58" s="6" t="s">
        <v>538</v>
      </c>
    </row>
    <row r="59" spans="1:8" x14ac:dyDescent="0.25">
      <c r="A59" t="s">
        <v>407</v>
      </c>
      <c r="B59" s="6">
        <v>7</v>
      </c>
      <c r="D59" s="6">
        <v>4</v>
      </c>
      <c r="F59" s="6">
        <v>3</v>
      </c>
      <c r="H59">
        <f>AVERAGE(B59,D59,F59)</f>
        <v>4.666666666666667</v>
      </c>
    </row>
    <row r="60" spans="1:8" x14ac:dyDescent="0.25">
      <c r="A60" t="s">
        <v>408</v>
      </c>
      <c r="B60" s="6">
        <v>6</v>
      </c>
      <c r="D60" s="6">
        <v>7</v>
      </c>
      <c r="F60" s="6">
        <v>4</v>
      </c>
      <c r="H60">
        <f>AVERAGE(B60,D60,F60)</f>
        <v>5.666666666666667</v>
      </c>
    </row>
    <row r="61" spans="1:8" x14ac:dyDescent="0.25">
      <c r="A61" t="s">
        <v>409</v>
      </c>
      <c r="B61" s="6">
        <v>7</v>
      </c>
      <c r="D61" s="6">
        <v>8</v>
      </c>
      <c r="F61" s="6">
        <v>3</v>
      </c>
      <c r="H61">
        <f>AVERAGE(B61,D61,F61)</f>
        <v>6</v>
      </c>
    </row>
    <row r="62" spans="1:8" x14ac:dyDescent="0.25">
      <c r="A62" t="s">
        <v>410</v>
      </c>
      <c r="B62" s="6">
        <v>7</v>
      </c>
      <c r="D62" s="6">
        <v>5</v>
      </c>
      <c r="F62" s="6">
        <v>2</v>
      </c>
      <c r="H62">
        <f>AVERAGE(B62,D62,F62)</f>
        <v>4.666666666666667</v>
      </c>
    </row>
    <row r="63" spans="1:8" x14ac:dyDescent="0.25">
      <c r="A63" t="s">
        <v>388</v>
      </c>
      <c r="B63" s="6">
        <v>5</v>
      </c>
      <c r="D63" s="7">
        <v>5</v>
      </c>
      <c r="F63" s="7">
        <v>6</v>
      </c>
      <c r="H63">
        <f>AVERAGE(B63,D63,F63)</f>
        <v>5.333333333333333</v>
      </c>
    </row>
    <row r="64" spans="1:8" x14ac:dyDescent="0.25">
      <c r="A64" t="s">
        <v>11</v>
      </c>
      <c r="B64" s="6" t="s">
        <v>971</v>
      </c>
      <c r="D64" s="6" t="s">
        <v>971</v>
      </c>
      <c r="F64" s="6" t="s">
        <v>972</v>
      </c>
    </row>
    <row r="65" spans="1:8" x14ac:dyDescent="0.25">
      <c r="A65" t="s">
        <v>414</v>
      </c>
      <c r="B65" s="6" t="s">
        <v>358</v>
      </c>
      <c r="D65" s="6" t="s">
        <v>358</v>
      </c>
      <c r="F65" s="6" t="s">
        <v>358</v>
      </c>
    </row>
    <row r="66" spans="1:8" x14ac:dyDescent="0.25">
      <c r="A66" t="s">
        <v>418</v>
      </c>
      <c r="B66" s="6" t="s">
        <v>973</v>
      </c>
      <c r="D66" s="6" t="s">
        <v>974</v>
      </c>
      <c r="F66" s="6" t="s">
        <v>975</v>
      </c>
    </row>
    <row r="67" spans="1:8" x14ac:dyDescent="0.25">
      <c r="A67" t="s">
        <v>422</v>
      </c>
      <c r="B67" s="6" t="s">
        <v>9</v>
      </c>
      <c r="D67" s="6" t="s">
        <v>9</v>
      </c>
      <c r="F67" s="6" t="s">
        <v>891</v>
      </c>
    </row>
    <row r="68" spans="1:8" x14ac:dyDescent="0.25">
      <c r="A68" t="s">
        <v>424</v>
      </c>
      <c r="B68" s="6" t="s">
        <v>946</v>
      </c>
      <c r="D68" s="8" t="s">
        <v>947</v>
      </c>
      <c r="F68" s="11" t="s">
        <v>948</v>
      </c>
    </row>
    <row r="69" spans="1:8" ht="45" x14ac:dyDescent="0.25">
      <c r="A69" t="s">
        <v>21</v>
      </c>
      <c r="B69" s="6" t="s">
        <v>976</v>
      </c>
      <c r="D69" s="6" t="s">
        <v>977</v>
      </c>
      <c r="F69" s="6" t="s">
        <v>978</v>
      </c>
    </row>
    <row r="70" spans="1:8" x14ac:dyDescent="0.25">
      <c r="B70" s="6"/>
      <c r="D70" s="6" t="s">
        <v>979</v>
      </c>
      <c r="F70" s="6"/>
    </row>
    <row r="71" spans="1:8" x14ac:dyDescent="0.25">
      <c r="B71" s="6"/>
      <c r="D71" s="6"/>
      <c r="F71" s="6"/>
    </row>
    <row r="72" spans="1:8" x14ac:dyDescent="0.25">
      <c r="B72" s="6"/>
      <c r="D72" s="6"/>
      <c r="F72" s="6"/>
    </row>
    <row r="73" spans="1:8" x14ac:dyDescent="0.25">
      <c r="B73" s="6"/>
      <c r="D73" s="6"/>
      <c r="F73" s="6"/>
    </row>
    <row r="74" spans="1:8" x14ac:dyDescent="0.25">
      <c r="A74" t="s">
        <v>435</v>
      </c>
      <c r="B74" s="6" t="s">
        <v>965</v>
      </c>
      <c r="D74" s="6" t="s">
        <v>659</v>
      </c>
      <c r="F74" s="6"/>
    </row>
    <row r="75" spans="1:8" x14ac:dyDescent="0.25">
      <c r="A75" t="s">
        <v>439</v>
      </c>
      <c r="B75" s="6">
        <v>7</v>
      </c>
      <c r="D75" s="6">
        <v>4</v>
      </c>
      <c r="F75" s="6">
        <v>3</v>
      </c>
      <c r="H75">
        <f>AVERAGE(B75,D75,F75)</f>
        <v>4.666666666666667</v>
      </c>
    </row>
    <row r="76" spans="1:8" ht="30" x14ac:dyDescent="0.25">
      <c r="A76" t="s">
        <v>26</v>
      </c>
      <c r="B76" s="6" t="s">
        <v>980</v>
      </c>
      <c r="D76" s="6"/>
      <c r="F76" s="6"/>
    </row>
    <row r="79" spans="1:8" ht="21" x14ac:dyDescent="0.35">
      <c r="B79" s="48" t="s">
        <v>981</v>
      </c>
      <c r="C79" s="48"/>
      <c r="D79" s="48"/>
      <c r="E79" s="48"/>
      <c r="F79" s="48"/>
    </row>
    <row r="80" spans="1:8" x14ac:dyDescent="0.25">
      <c r="B80" s="2"/>
    </row>
    <row r="81" spans="1:8" ht="18.75" x14ac:dyDescent="0.3">
      <c r="A81" s="4" t="s">
        <v>403</v>
      </c>
      <c r="B81" s="46" t="s">
        <v>222</v>
      </c>
      <c r="C81" s="46"/>
      <c r="D81" s="46"/>
      <c r="E81" s="46"/>
      <c r="F81" s="46"/>
    </row>
    <row r="82" spans="1:8" x14ac:dyDescent="0.25">
      <c r="A82" t="s">
        <v>5</v>
      </c>
      <c r="B82" s="6" t="s">
        <v>982</v>
      </c>
      <c r="D82" s="6" t="s">
        <v>172</v>
      </c>
      <c r="F82" s="6" t="s">
        <v>6</v>
      </c>
    </row>
    <row r="83" spans="1:8" x14ac:dyDescent="0.25">
      <c r="A83" t="s">
        <v>406</v>
      </c>
      <c r="B83" s="6" t="s">
        <v>9</v>
      </c>
      <c r="D83" s="6" t="s">
        <v>9</v>
      </c>
      <c r="F83" s="6" t="s">
        <v>423</v>
      </c>
    </row>
    <row r="84" spans="1:8" x14ac:dyDescent="0.25">
      <c r="A84" t="s">
        <v>407</v>
      </c>
      <c r="B84" s="6">
        <v>8</v>
      </c>
      <c r="D84" s="6">
        <v>8</v>
      </c>
      <c r="F84" s="6">
        <v>7</v>
      </c>
      <c r="H84">
        <f>AVERAGE(B84,D84,F84)</f>
        <v>7.666666666666667</v>
      </c>
    </row>
    <row r="85" spans="1:8" x14ac:dyDescent="0.25">
      <c r="A85" t="s">
        <v>408</v>
      </c>
      <c r="B85" s="6">
        <v>3</v>
      </c>
      <c r="D85" s="6">
        <v>2</v>
      </c>
      <c r="F85" s="6">
        <v>3</v>
      </c>
      <c r="H85">
        <f>AVERAGE(B85,D85,F85)</f>
        <v>2.6666666666666665</v>
      </c>
    </row>
    <row r="86" spans="1:8" x14ac:dyDescent="0.25">
      <c r="A86" t="s">
        <v>409</v>
      </c>
      <c r="B86" s="6">
        <v>5</v>
      </c>
      <c r="D86" s="6">
        <v>4</v>
      </c>
      <c r="F86" s="6">
        <v>5</v>
      </c>
      <c r="H86">
        <f>AVERAGE(B86,D86,F86)</f>
        <v>4.666666666666667</v>
      </c>
    </row>
    <row r="87" spans="1:8" x14ac:dyDescent="0.25">
      <c r="A87" t="s">
        <v>410</v>
      </c>
      <c r="B87" s="6">
        <v>9</v>
      </c>
      <c r="D87" s="6">
        <v>9</v>
      </c>
      <c r="F87" s="6">
        <v>9</v>
      </c>
      <c r="H87">
        <f>AVERAGE(B87,D87,F87)</f>
        <v>9</v>
      </c>
    </row>
    <row r="88" spans="1:8" x14ac:dyDescent="0.25">
      <c r="A88" t="s">
        <v>388</v>
      </c>
      <c r="B88" s="7">
        <v>5</v>
      </c>
      <c r="D88" s="7">
        <v>4</v>
      </c>
      <c r="F88" s="7">
        <v>6</v>
      </c>
      <c r="H88">
        <f>AVERAGE(B88,D88,F88)</f>
        <v>5</v>
      </c>
    </row>
    <row r="89" spans="1:8" x14ac:dyDescent="0.25">
      <c r="A89" t="s">
        <v>11</v>
      </c>
      <c r="B89" s="6" t="s">
        <v>983</v>
      </c>
      <c r="D89" s="6" t="s">
        <v>984</v>
      </c>
      <c r="F89" s="6" t="s">
        <v>985</v>
      </c>
    </row>
    <row r="90" spans="1:8" x14ac:dyDescent="0.25">
      <c r="A90" t="s">
        <v>414</v>
      </c>
      <c r="B90" s="6" t="s">
        <v>358</v>
      </c>
      <c r="D90" s="6" t="s">
        <v>358</v>
      </c>
      <c r="F90" s="6" t="s">
        <v>358</v>
      </c>
    </row>
    <row r="91" spans="1:8" x14ac:dyDescent="0.25">
      <c r="A91" t="s">
        <v>418</v>
      </c>
      <c r="B91" s="6" t="s">
        <v>986</v>
      </c>
      <c r="D91" s="6" t="s">
        <v>987</v>
      </c>
      <c r="F91" s="6" t="s">
        <v>988</v>
      </c>
    </row>
    <row r="92" spans="1:8" x14ac:dyDescent="0.25">
      <c r="A92" t="s">
        <v>422</v>
      </c>
      <c r="B92" s="6" t="s">
        <v>9</v>
      </c>
      <c r="D92" s="6" t="s">
        <v>9</v>
      </c>
      <c r="F92" s="6" t="s">
        <v>423</v>
      </c>
    </row>
    <row r="93" spans="1:8" x14ac:dyDescent="0.25">
      <c r="A93" t="s">
        <v>424</v>
      </c>
      <c r="B93" s="8" t="s">
        <v>946</v>
      </c>
      <c r="D93" s="8" t="s">
        <v>947</v>
      </c>
      <c r="F93" s="11" t="s">
        <v>948</v>
      </c>
    </row>
    <row r="94" spans="1:8" ht="60" x14ac:dyDescent="0.25">
      <c r="A94" t="s">
        <v>21</v>
      </c>
      <c r="B94" s="6" t="s">
        <v>989</v>
      </c>
      <c r="D94" s="6" t="s">
        <v>990</v>
      </c>
      <c r="F94" s="6" t="s">
        <v>991</v>
      </c>
    </row>
    <row r="95" spans="1:8" ht="30" x14ac:dyDescent="0.25">
      <c r="B95" s="6"/>
      <c r="D95" s="6" t="s">
        <v>992</v>
      </c>
      <c r="F95" s="6"/>
    </row>
    <row r="96" spans="1:8" x14ac:dyDescent="0.25">
      <c r="B96" s="6"/>
      <c r="D96" s="6" t="s">
        <v>993</v>
      </c>
      <c r="F96" s="6"/>
    </row>
    <row r="97" spans="1:8" x14ac:dyDescent="0.25">
      <c r="B97" s="6"/>
      <c r="D97" s="6"/>
      <c r="F97" s="6"/>
    </row>
    <row r="98" spans="1:8" x14ac:dyDescent="0.25">
      <c r="B98" s="6"/>
      <c r="D98" s="6"/>
      <c r="F98" s="6"/>
    </row>
    <row r="99" spans="1:8" x14ac:dyDescent="0.25">
      <c r="A99" t="s">
        <v>435</v>
      </c>
      <c r="B99" s="6" t="s">
        <v>659</v>
      </c>
      <c r="D99" s="6" t="s">
        <v>659</v>
      </c>
      <c r="F99" s="6" t="s">
        <v>659</v>
      </c>
    </row>
    <row r="100" spans="1:8" x14ac:dyDescent="0.25">
      <c r="A100" t="s">
        <v>439</v>
      </c>
      <c r="B100" s="6">
        <v>9</v>
      </c>
      <c r="D100" s="6">
        <v>9</v>
      </c>
      <c r="F100" s="6">
        <v>9</v>
      </c>
      <c r="H100">
        <f>AVERAGE(B100,D100,F100)</f>
        <v>9</v>
      </c>
    </row>
    <row r="101" spans="1:8" x14ac:dyDescent="0.25">
      <c r="A101" t="s">
        <v>26</v>
      </c>
      <c r="B101" s="6" t="s">
        <v>994</v>
      </c>
      <c r="D101" s="6"/>
      <c r="F101" s="6"/>
    </row>
    <row r="104" spans="1:8" ht="21" x14ac:dyDescent="0.35">
      <c r="A104" s="5"/>
      <c r="B104" s="48" t="s">
        <v>995</v>
      </c>
      <c r="C104" s="48"/>
      <c r="D104" s="48"/>
      <c r="E104" s="48"/>
      <c r="F104" s="48"/>
    </row>
    <row r="105" spans="1:8" x14ac:dyDescent="0.25">
      <c r="B105" s="2"/>
    </row>
    <row r="106" spans="1:8" ht="18.75" x14ac:dyDescent="0.3">
      <c r="A106" s="4" t="s">
        <v>403</v>
      </c>
      <c r="B106" s="46" t="s">
        <v>221</v>
      </c>
      <c r="C106" s="46"/>
      <c r="D106" s="46"/>
      <c r="E106" s="46"/>
      <c r="F106" s="46"/>
    </row>
    <row r="107" spans="1:8" x14ac:dyDescent="0.25">
      <c r="A107" t="s">
        <v>5</v>
      </c>
      <c r="B107" s="6" t="s">
        <v>996</v>
      </c>
      <c r="D107" s="6" t="s">
        <v>997</v>
      </c>
      <c r="F107" s="6" t="s">
        <v>998</v>
      </c>
    </row>
    <row r="108" spans="1:8" x14ac:dyDescent="0.25">
      <c r="A108" t="s">
        <v>406</v>
      </c>
      <c r="B108" s="6" t="s">
        <v>9</v>
      </c>
      <c r="D108" s="6" t="s">
        <v>9</v>
      </c>
      <c r="F108" s="6" t="s">
        <v>423</v>
      </c>
    </row>
    <row r="109" spans="1:8" x14ac:dyDescent="0.25">
      <c r="A109" t="s">
        <v>407</v>
      </c>
      <c r="B109" s="6">
        <v>6</v>
      </c>
      <c r="D109" s="6">
        <v>5</v>
      </c>
      <c r="F109" s="6">
        <v>6</v>
      </c>
      <c r="H109">
        <f>AVERAGE(B109,D109,F109)</f>
        <v>5.666666666666667</v>
      </c>
    </row>
    <row r="110" spans="1:8" x14ac:dyDescent="0.25">
      <c r="A110" t="s">
        <v>408</v>
      </c>
      <c r="B110" s="6">
        <v>5</v>
      </c>
      <c r="D110" s="6">
        <v>7</v>
      </c>
      <c r="F110" s="6">
        <v>7</v>
      </c>
      <c r="H110">
        <f>AVERAGE(B110,D110,F110)</f>
        <v>6.333333333333333</v>
      </c>
    </row>
    <row r="111" spans="1:8" x14ac:dyDescent="0.25">
      <c r="A111" t="s">
        <v>409</v>
      </c>
      <c r="B111" s="6">
        <v>5</v>
      </c>
      <c r="D111" s="6">
        <v>6</v>
      </c>
      <c r="F111" s="6">
        <v>7</v>
      </c>
      <c r="H111">
        <f>AVERAGE(B111,D111,F111)</f>
        <v>6</v>
      </c>
    </row>
    <row r="112" spans="1:8" x14ac:dyDescent="0.25">
      <c r="A112" t="s">
        <v>410</v>
      </c>
      <c r="B112" s="6">
        <v>7</v>
      </c>
      <c r="D112" s="6">
        <v>5</v>
      </c>
      <c r="F112" s="6">
        <v>5</v>
      </c>
      <c r="H112">
        <f>AVERAGE(B112,D112,F112)</f>
        <v>5.666666666666667</v>
      </c>
    </row>
    <row r="113" spans="1:8" x14ac:dyDescent="0.25">
      <c r="A113" t="s">
        <v>388</v>
      </c>
      <c r="B113" s="7">
        <v>5</v>
      </c>
      <c r="D113" s="7">
        <v>5</v>
      </c>
      <c r="F113" s="7">
        <v>6</v>
      </c>
      <c r="H113">
        <f>AVERAGE(B113,D113,F113)</f>
        <v>5.333333333333333</v>
      </c>
    </row>
    <row r="114" spans="1:8" x14ac:dyDescent="0.25">
      <c r="A114" t="s">
        <v>11</v>
      </c>
      <c r="B114" s="6" t="s">
        <v>541</v>
      </c>
      <c r="D114" s="6" t="s">
        <v>999</v>
      </c>
      <c r="F114" s="6" t="s">
        <v>1000</v>
      </c>
    </row>
    <row r="115" spans="1:8" x14ac:dyDescent="0.25">
      <c r="A115" t="s">
        <v>414</v>
      </c>
      <c r="B115" s="6" t="s">
        <v>92</v>
      </c>
      <c r="D115" s="6" t="s">
        <v>358</v>
      </c>
      <c r="F115" s="6" t="s">
        <v>1001</v>
      </c>
    </row>
    <row r="116" spans="1:8" x14ac:dyDescent="0.25">
      <c r="A116" t="s">
        <v>418</v>
      </c>
      <c r="B116" s="6" t="s">
        <v>1002</v>
      </c>
      <c r="D116" s="6" t="s">
        <v>1003</v>
      </c>
      <c r="F116" s="6" t="s">
        <v>1004</v>
      </c>
    </row>
    <row r="117" spans="1:8" x14ac:dyDescent="0.25">
      <c r="A117" t="s">
        <v>422</v>
      </c>
      <c r="B117" s="6" t="s">
        <v>9</v>
      </c>
      <c r="D117" s="6" t="s">
        <v>9</v>
      </c>
      <c r="F117" s="6" t="s">
        <v>423</v>
      </c>
    </row>
    <row r="118" spans="1:8" x14ac:dyDescent="0.25">
      <c r="A118" t="s">
        <v>424</v>
      </c>
      <c r="B118" s="8" t="s">
        <v>946</v>
      </c>
      <c r="D118" s="8" t="s">
        <v>947</v>
      </c>
      <c r="F118" s="11" t="s">
        <v>948</v>
      </c>
    </row>
    <row r="119" spans="1:8" ht="30" x14ac:dyDescent="0.25">
      <c r="A119" t="s">
        <v>21</v>
      </c>
      <c r="B119" s="6" t="s">
        <v>1005</v>
      </c>
      <c r="D119" s="6" t="s">
        <v>1006</v>
      </c>
      <c r="F119" s="6" t="s">
        <v>1007</v>
      </c>
    </row>
    <row r="120" spans="1:8" ht="30" x14ac:dyDescent="0.25">
      <c r="B120" s="6"/>
      <c r="D120" s="6" t="s">
        <v>1008</v>
      </c>
      <c r="F120" s="6"/>
    </row>
    <row r="121" spans="1:8" x14ac:dyDescent="0.25">
      <c r="B121" s="6"/>
      <c r="D121" s="6" t="s">
        <v>1009</v>
      </c>
      <c r="F121" s="6"/>
    </row>
    <row r="122" spans="1:8" x14ac:dyDescent="0.25">
      <c r="B122" s="6"/>
      <c r="D122" s="6"/>
      <c r="F122" s="6"/>
    </row>
    <row r="123" spans="1:8" x14ac:dyDescent="0.25">
      <c r="B123" s="6"/>
      <c r="D123" s="6"/>
      <c r="F123" s="6"/>
    </row>
    <row r="124" spans="1:8" x14ac:dyDescent="0.25">
      <c r="A124" t="s">
        <v>435</v>
      </c>
      <c r="B124" s="6" t="s">
        <v>842</v>
      </c>
      <c r="D124" s="6" t="s">
        <v>659</v>
      </c>
      <c r="F124" s="6" t="s">
        <v>659</v>
      </c>
    </row>
    <row r="125" spans="1:8" x14ac:dyDescent="0.25">
      <c r="A125" t="s">
        <v>439</v>
      </c>
      <c r="B125" s="6">
        <v>7</v>
      </c>
      <c r="D125" s="6">
        <v>6</v>
      </c>
      <c r="F125" s="6">
        <v>5</v>
      </c>
      <c r="H125">
        <f>AVERAGE(B125,D125,F125)</f>
        <v>6</v>
      </c>
    </row>
    <row r="126" spans="1:8" x14ac:dyDescent="0.25">
      <c r="A126" t="s">
        <v>26</v>
      </c>
      <c r="B126" s="6"/>
      <c r="D126" s="6"/>
      <c r="F126" s="6"/>
    </row>
  </sheetData>
  <mergeCells count="10">
    <mergeCell ref="B104:F104"/>
    <mergeCell ref="B106:F106"/>
    <mergeCell ref="B54:F54"/>
    <mergeCell ref="B79:F79"/>
    <mergeCell ref="B1:F1"/>
    <mergeCell ref="B5:F5"/>
    <mergeCell ref="B7:F7"/>
    <mergeCell ref="B31:F31"/>
    <mergeCell ref="B56:F56"/>
    <mergeCell ref="B81:F81"/>
  </mergeCells>
  <pageMargins left="0.7" right="0.7" top="0.75" bottom="0.75" header="0.3" footer="0.3"/>
  <pageSetup paperSize="9" orientation="portrait" horizontalDpi="4294967295" verticalDpi="4294967295"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5F690-9BEA-47E2-8D97-3462B6084CD5}">
  <dimension ref="A1:H27"/>
  <sheetViews>
    <sheetView showGridLines="0" topLeftCell="E20" zoomScale="85" zoomScaleNormal="85" workbookViewId="0">
      <selection activeCell="G26" sqref="G26"/>
    </sheetView>
    <sheetView workbookViewId="1">
      <selection activeCell="E2" activeCellId="1" sqref="C1:C1048576 E1:E1048576"/>
    </sheetView>
  </sheetViews>
  <sheetFormatPr defaultRowHeight="15" x14ac:dyDescent="0.25"/>
  <cols>
    <col min="1" max="1" width="28.28515625" bestFit="1" customWidth="1"/>
    <col min="2" max="2" width="66.28515625" customWidth="1"/>
    <col min="3" max="3" width="6.28515625" customWidth="1"/>
    <col min="4" max="4" width="66.28515625" customWidth="1"/>
    <col min="5" max="5" width="6.28515625" customWidth="1"/>
    <col min="6" max="6" width="66.28515625" customWidth="1"/>
  </cols>
  <sheetData>
    <row r="1" spans="1:8" ht="32.25" thickBot="1" x14ac:dyDescent="0.55000000000000004">
      <c r="A1" s="9"/>
      <c r="B1" s="47" t="s">
        <v>1010</v>
      </c>
      <c r="C1" s="47"/>
      <c r="D1" s="47"/>
      <c r="E1" s="47"/>
      <c r="F1" s="47"/>
    </row>
    <row r="2" spans="1:8" ht="15.75" thickTop="1" x14ac:dyDescent="0.25">
      <c r="B2" s="2"/>
    </row>
    <row r="3" spans="1:8" x14ac:dyDescent="0.25">
      <c r="B3" s="3" t="s">
        <v>390</v>
      </c>
      <c r="D3" s="21" t="s">
        <v>391</v>
      </c>
      <c r="F3" s="1" t="s">
        <v>392</v>
      </c>
    </row>
    <row r="4" spans="1:8" x14ac:dyDescent="0.25">
      <c r="B4" s="2"/>
    </row>
    <row r="5" spans="1:8" ht="21" x14ac:dyDescent="0.35">
      <c r="A5" s="5"/>
      <c r="B5" s="48" t="s">
        <v>1011</v>
      </c>
      <c r="C5" s="48"/>
      <c r="D5" s="48"/>
      <c r="E5" s="48"/>
      <c r="F5" s="48"/>
    </row>
    <row r="6" spans="1:8" x14ac:dyDescent="0.25">
      <c r="B6" s="2"/>
    </row>
    <row r="7" spans="1:8" ht="18.75" x14ac:dyDescent="0.3">
      <c r="A7" s="4" t="s">
        <v>403</v>
      </c>
      <c r="B7" s="46" t="s">
        <v>1012</v>
      </c>
      <c r="C7" s="46"/>
      <c r="D7" s="46"/>
      <c r="E7" s="46"/>
      <c r="F7" s="46"/>
    </row>
    <row r="8" spans="1:8" x14ac:dyDescent="0.25">
      <c r="A8" t="s">
        <v>5</v>
      </c>
      <c r="B8" s="6" t="s">
        <v>1013</v>
      </c>
      <c r="D8" s="6" t="s">
        <v>268</v>
      </c>
      <c r="F8" s="6" t="s">
        <v>268</v>
      </c>
    </row>
    <row r="9" spans="1:8" x14ac:dyDescent="0.25">
      <c r="A9" t="s">
        <v>406</v>
      </c>
      <c r="B9" s="6" t="s">
        <v>254</v>
      </c>
      <c r="D9" s="6" t="s">
        <v>9</v>
      </c>
      <c r="F9" s="6" t="s">
        <v>423</v>
      </c>
    </row>
    <row r="10" spans="1:8" x14ac:dyDescent="0.25">
      <c r="A10" t="s">
        <v>407</v>
      </c>
      <c r="B10" s="6">
        <v>8</v>
      </c>
      <c r="D10" s="6">
        <v>7</v>
      </c>
      <c r="F10" s="6">
        <v>8</v>
      </c>
      <c r="H10">
        <f>AVERAGE(B10,D10,F10)</f>
        <v>7.666666666666667</v>
      </c>
    </row>
    <row r="11" spans="1:8" x14ac:dyDescent="0.25">
      <c r="A11" t="s">
        <v>408</v>
      </c>
      <c r="B11" s="6">
        <v>6</v>
      </c>
      <c r="D11" s="6">
        <v>7</v>
      </c>
      <c r="F11" s="6">
        <v>7</v>
      </c>
      <c r="H11">
        <f>AVERAGE(B11,D11,F11)</f>
        <v>6.666666666666667</v>
      </c>
    </row>
    <row r="12" spans="1:8" x14ac:dyDescent="0.25">
      <c r="A12" t="s">
        <v>409</v>
      </c>
      <c r="B12" s="6">
        <v>5</v>
      </c>
      <c r="D12" s="6">
        <v>5</v>
      </c>
      <c r="F12" s="6">
        <v>6</v>
      </c>
      <c r="H12">
        <f>AVERAGE(B12,D12,F12)</f>
        <v>5.333333333333333</v>
      </c>
    </row>
    <row r="13" spans="1:8" x14ac:dyDescent="0.25">
      <c r="A13" t="s">
        <v>410</v>
      </c>
      <c r="B13" s="6">
        <v>8</v>
      </c>
      <c r="D13" s="6">
        <v>7</v>
      </c>
      <c r="F13" s="6">
        <v>8</v>
      </c>
      <c r="H13">
        <f>AVERAGE(B13,D13,F13)</f>
        <v>7.666666666666667</v>
      </c>
    </row>
    <row r="14" spans="1:8" x14ac:dyDescent="0.25">
      <c r="A14" t="s">
        <v>388</v>
      </c>
      <c r="B14" s="7">
        <v>5</v>
      </c>
      <c r="D14" s="7">
        <v>4</v>
      </c>
      <c r="F14" s="7">
        <v>3</v>
      </c>
      <c r="H14">
        <f>AVERAGE(B14,D14,F14)</f>
        <v>4</v>
      </c>
    </row>
    <row r="15" spans="1:8" x14ac:dyDescent="0.25">
      <c r="A15" t="s">
        <v>11</v>
      </c>
      <c r="B15" s="6" t="s">
        <v>1014</v>
      </c>
      <c r="D15" s="6" t="s">
        <v>1015</v>
      </c>
      <c r="F15" s="6" t="s">
        <v>1016</v>
      </c>
    </row>
    <row r="16" spans="1:8" x14ac:dyDescent="0.25">
      <c r="A16" t="s">
        <v>414</v>
      </c>
      <c r="B16" s="6" t="s">
        <v>226</v>
      </c>
      <c r="D16" s="6" t="s">
        <v>1017</v>
      </c>
      <c r="F16" s="6" t="s">
        <v>226</v>
      </c>
    </row>
    <row r="17" spans="1:8" ht="30" x14ac:dyDescent="0.25">
      <c r="A17" t="s">
        <v>418</v>
      </c>
      <c r="B17" s="6" t="s">
        <v>1018</v>
      </c>
      <c r="D17" s="6" t="s">
        <v>1019</v>
      </c>
      <c r="F17" s="6" t="s">
        <v>1020</v>
      </c>
    </row>
    <row r="18" spans="1:8" x14ac:dyDescent="0.25">
      <c r="A18" t="s">
        <v>422</v>
      </c>
      <c r="B18" s="6" t="s">
        <v>9</v>
      </c>
      <c r="D18" s="6" t="s">
        <v>9</v>
      </c>
      <c r="F18" s="6" t="s">
        <v>423</v>
      </c>
    </row>
    <row r="19" spans="1:8" x14ac:dyDescent="0.25">
      <c r="A19" t="s">
        <v>424</v>
      </c>
      <c r="B19" s="8" t="s">
        <v>1021</v>
      </c>
      <c r="D19" s="8" t="s">
        <v>947</v>
      </c>
      <c r="F19" s="10" t="s">
        <v>948</v>
      </c>
    </row>
    <row r="20" spans="1:8" ht="60" x14ac:dyDescent="0.25">
      <c r="A20" t="s">
        <v>21</v>
      </c>
      <c r="B20" s="6" t="s">
        <v>1022</v>
      </c>
      <c r="D20" s="6" t="s">
        <v>1023</v>
      </c>
      <c r="F20" s="6" t="s">
        <v>1024</v>
      </c>
    </row>
    <row r="21" spans="1:8" x14ac:dyDescent="0.25">
      <c r="B21" s="6"/>
      <c r="D21" s="6" t="s">
        <v>1025</v>
      </c>
      <c r="F21" s="6"/>
    </row>
    <row r="22" spans="1:8" x14ac:dyDescent="0.25">
      <c r="B22" s="6"/>
      <c r="D22" s="6" t="s">
        <v>1026</v>
      </c>
      <c r="F22" s="6"/>
    </row>
    <row r="23" spans="1:8" x14ac:dyDescent="0.25">
      <c r="B23" s="6"/>
      <c r="D23" s="6"/>
      <c r="F23" s="6"/>
    </row>
    <row r="24" spans="1:8" x14ac:dyDescent="0.25">
      <c r="B24" s="6"/>
      <c r="D24" s="6"/>
      <c r="F24" s="6"/>
    </row>
    <row r="25" spans="1:8" x14ac:dyDescent="0.25">
      <c r="A25" t="s">
        <v>435</v>
      </c>
      <c r="B25" s="6" t="s">
        <v>436</v>
      </c>
      <c r="D25" s="6" t="s">
        <v>659</v>
      </c>
      <c r="F25" s="6" t="s">
        <v>659</v>
      </c>
    </row>
    <row r="26" spans="1:8" x14ac:dyDescent="0.25">
      <c r="A26" t="s">
        <v>439</v>
      </c>
      <c r="B26" s="6">
        <v>7</v>
      </c>
      <c r="D26" s="6">
        <v>8</v>
      </c>
      <c r="F26" s="6">
        <v>9</v>
      </c>
      <c r="H26">
        <f>AVERAGE(B26,D26,F26)</f>
        <v>8</v>
      </c>
    </row>
    <row r="27" spans="1:8" x14ac:dyDescent="0.25">
      <c r="A27" t="s">
        <v>26</v>
      </c>
      <c r="B27" s="6"/>
      <c r="D27" s="6"/>
      <c r="F27" s="6"/>
    </row>
  </sheetData>
  <mergeCells count="3">
    <mergeCell ref="B1:F1"/>
    <mergeCell ref="B5:F5"/>
    <mergeCell ref="B7:F7"/>
  </mergeCells>
  <pageMargins left="0.7" right="0.7" top="0.75" bottom="0.75" header="0.3" footer="0.3"/>
  <pageSetup paperSize="9"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B3D08-EFF0-4E5F-B9FA-03FC1A41C6AB}">
  <dimension ref="A1:H125"/>
  <sheetViews>
    <sheetView showGridLines="0" topLeftCell="A16" zoomScale="85" zoomScaleNormal="85" workbookViewId="0">
      <selection activeCell="C15" sqref="C15"/>
    </sheetView>
    <sheetView topLeftCell="A103" workbookViewId="1">
      <selection sqref="A1:A1048576"/>
    </sheetView>
  </sheetViews>
  <sheetFormatPr defaultRowHeight="15" x14ac:dyDescent="0.25"/>
  <cols>
    <col min="1" max="1" width="28.28515625" bestFit="1" customWidth="1"/>
    <col min="2" max="2" width="66.28515625" customWidth="1"/>
    <col min="3" max="3" width="6.28515625" customWidth="1"/>
    <col min="4" max="4" width="66.28515625" customWidth="1"/>
    <col min="5" max="5" width="6.28515625" customWidth="1"/>
    <col min="6" max="6" width="66.28515625" customWidth="1"/>
  </cols>
  <sheetData>
    <row r="1" spans="1:8" ht="32.25" thickBot="1" x14ac:dyDescent="0.55000000000000004">
      <c r="A1" s="9"/>
      <c r="B1" s="47" t="s">
        <v>1027</v>
      </c>
      <c r="C1" s="47"/>
      <c r="D1" s="47"/>
      <c r="E1" s="47"/>
      <c r="F1" s="47"/>
    </row>
    <row r="2" spans="1:8" ht="15.75" thickTop="1" x14ac:dyDescent="0.25">
      <c r="B2" s="2"/>
    </row>
    <row r="3" spans="1:8" x14ac:dyDescent="0.25">
      <c r="B3" s="3" t="s">
        <v>390</v>
      </c>
      <c r="D3" s="21" t="s">
        <v>391</v>
      </c>
      <c r="F3" s="1" t="s">
        <v>392</v>
      </c>
    </row>
    <row r="4" spans="1:8" x14ac:dyDescent="0.25">
      <c r="B4" s="2"/>
    </row>
    <row r="5" spans="1:8" ht="21" x14ac:dyDescent="0.35">
      <c r="A5" s="5"/>
      <c r="B5" s="48" t="s">
        <v>1028</v>
      </c>
      <c r="C5" s="48"/>
      <c r="D5" s="48"/>
      <c r="E5" s="48"/>
      <c r="F5" s="48"/>
    </row>
    <row r="6" spans="1:8" x14ac:dyDescent="0.25">
      <c r="B6" s="2"/>
    </row>
    <row r="7" spans="1:8" ht="18.75" x14ac:dyDescent="0.3">
      <c r="A7" s="4" t="s">
        <v>403</v>
      </c>
      <c r="B7" s="46" t="s">
        <v>356</v>
      </c>
      <c r="C7" s="46"/>
      <c r="D7" s="46"/>
      <c r="E7" s="46"/>
      <c r="F7" s="46"/>
    </row>
    <row r="8" spans="1:8" x14ac:dyDescent="0.25">
      <c r="A8" t="s">
        <v>5</v>
      </c>
      <c r="B8" s="6" t="s">
        <v>1029</v>
      </c>
      <c r="D8" s="6" t="s">
        <v>125</v>
      </c>
      <c r="F8" s="6" t="s">
        <v>1030</v>
      </c>
    </row>
    <row r="9" spans="1:8" x14ac:dyDescent="0.25">
      <c r="A9" t="s">
        <v>406</v>
      </c>
      <c r="B9" s="6" t="s">
        <v>254</v>
      </c>
      <c r="D9" s="6" t="s">
        <v>9</v>
      </c>
      <c r="F9" s="6" t="s">
        <v>423</v>
      </c>
    </row>
    <row r="10" spans="1:8" x14ac:dyDescent="0.25">
      <c r="A10" t="s">
        <v>407</v>
      </c>
      <c r="B10" s="6">
        <v>7</v>
      </c>
      <c r="D10" s="6">
        <v>6</v>
      </c>
      <c r="F10" s="6">
        <v>7</v>
      </c>
      <c r="H10">
        <f>AVERAGE(B10,D10,F10)</f>
        <v>6.666666666666667</v>
      </c>
    </row>
    <row r="11" spans="1:8" x14ac:dyDescent="0.25">
      <c r="A11" t="s">
        <v>408</v>
      </c>
      <c r="B11" s="6">
        <v>5</v>
      </c>
      <c r="D11" s="6">
        <v>4</v>
      </c>
      <c r="F11" s="6">
        <v>4</v>
      </c>
      <c r="H11">
        <f>AVERAGE(B11,D11,F11)</f>
        <v>4.333333333333333</v>
      </c>
    </row>
    <row r="12" spans="1:8" x14ac:dyDescent="0.25">
      <c r="A12" t="s">
        <v>409</v>
      </c>
      <c r="B12" s="6">
        <v>5</v>
      </c>
      <c r="D12" s="6">
        <v>5</v>
      </c>
      <c r="F12" s="6">
        <v>5</v>
      </c>
      <c r="H12">
        <f>AVERAGE(B12,D12,F12)</f>
        <v>5</v>
      </c>
    </row>
    <row r="13" spans="1:8" x14ac:dyDescent="0.25">
      <c r="A13" t="s">
        <v>410</v>
      </c>
      <c r="B13" s="6">
        <v>8</v>
      </c>
      <c r="D13" s="6">
        <v>8</v>
      </c>
      <c r="F13" s="6">
        <v>8</v>
      </c>
      <c r="H13">
        <f>AVERAGE(B13,D13,F13)</f>
        <v>8</v>
      </c>
    </row>
    <row r="14" spans="1:8" x14ac:dyDescent="0.25">
      <c r="A14" t="s">
        <v>388</v>
      </c>
      <c r="B14" s="7">
        <v>5</v>
      </c>
      <c r="D14" s="7">
        <v>4</v>
      </c>
      <c r="F14" s="7">
        <v>4</v>
      </c>
      <c r="H14">
        <f>AVERAGE(B14,D14,F14)</f>
        <v>4.333333333333333</v>
      </c>
    </row>
    <row r="15" spans="1:8" x14ac:dyDescent="0.25">
      <c r="A15" t="s">
        <v>11</v>
      </c>
      <c r="B15" s="6" t="s">
        <v>1031</v>
      </c>
      <c r="D15" s="6" t="s">
        <v>1032</v>
      </c>
      <c r="F15" s="6" t="s">
        <v>1033</v>
      </c>
    </row>
    <row r="16" spans="1:8" x14ac:dyDescent="0.25">
      <c r="A16" t="s">
        <v>414</v>
      </c>
      <c r="B16" s="6" t="s">
        <v>226</v>
      </c>
      <c r="D16" s="6" t="s">
        <v>226</v>
      </c>
      <c r="F16" s="6" t="s">
        <v>358</v>
      </c>
    </row>
    <row r="17" spans="1:8" x14ac:dyDescent="0.25">
      <c r="A17" t="s">
        <v>418</v>
      </c>
      <c r="B17" s="6" t="s">
        <v>1034</v>
      </c>
      <c r="D17" s="6" t="s">
        <v>1035</v>
      </c>
      <c r="F17" s="6" t="s">
        <v>1036</v>
      </c>
    </row>
    <row r="18" spans="1:8" x14ac:dyDescent="0.25">
      <c r="A18" t="s">
        <v>422</v>
      </c>
      <c r="B18" s="6" t="s">
        <v>9</v>
      </c>
      <c r="D18" s="6" t="s">
        <v>423</v>
      </c>
      <c r="F18" s="6" t="s">
        <v>423</v>
      </c>
    </row>
    <row r="19" spans="1:8" x14ac:dyDescent="0.25">
      <c r="A19" t="s">
        <v>424</v>
      </c>
      <c r="B19" s="8" t="s">
        <v>1021</v>
      </c>
      <c r="D19" s="8">
        <v>44013</v>
      </c>
      <c r="F19" s="10" t="s">
        <v>948</v>
      </c>
    </row>
    <row r="20" spans="1:8" ht="45" x14ac:dyDescent="0.25">
      <c r="A20" t="s">
        <v>21</v>
      </c>
      <c r="B20" s="6" t="s">
        <v>1037</v>
      </c>
      <c r="D20" s="6" t="s">
        <v>1038</v>
      </c>
      <c r="F20" s="6" t="s">
        <v>1039</v>
      </c>
    </row>
    <row r="21" spans="1:8" x14ac:dyDescent="0.25">
      <c r="B21" s="6"/>
      <c r="D21" s="6"/>
      <c r="F21" s="6"/>
    </row>
    <row r="22" spans="1:8" x14ac:dyDescent="0.25">
      <c r="B22" s="6"/>
      <c r="D22" s="6"/>
      <c r="F22" s="6"/>
    </row>
    <row r="23" spans="1:8" x14ac:dyDescent="0.25">
      <c r="B23" s="6"/>
      <c r="D23" s="6"/>
      <c r="F23" s="6"/>
    </row>
    <row r="24" spans="1:8" x14ac:dyDescent="0.25">
      <c r="B24" s="6"/>
      <c r="D24" s="6"/>
      <c r="F24" s="6"/>
    </row>
    <row r="25" spans="1:8" x14ac:dyDescent="0.25">
      <c r="A25" t="s">
        <v>435</v>
      </c>
      <c r="B25" s="6" t="s">
        <v>842</v>
      </c>
      <c r="D25" s="6" t="s">
        <v>1040</v>
      </c>
      <c r="F25" s="6" t="s">
        <v>659</v>
      </c>
    </row>
    <row r="26" spans="1:8" x14ac:dyDescent="0.25">
      <c r="A26" t="s">
        <v>439</v>
      </c>
      <c r="B26" s="6">
        <v>8</v>
      </c>
      <c r="D26" s="6">
        <v>7</v>
      </c>
      <c r="F26" s="6">
        <v>8</v>
      </c>
      <c r="H26">
        <f>AVERAGE(B26,D26,F26)</f>
        <v>7.666666666666667</v>
      </c>
    </row>
    <row r="27" spans="1:8" x14ac:dyDescent="0.25">
      <c r="A27" t="s">
        <v>26</v>
      </c>
      <c r="B27" s="6"/>
      <c r="D27" s="6"/>
      <c r="F27" s="6"/>
    </row>
    <row r="30" spans="1:8" ht="21" x14ac:dyDescent="0.35">
      <c r="A30" s="5"/>
      <c r="B30" s="48" t="s">
        <v>1041</v>
      </c>
      <c r="C30" s="48"/>
      <c r="D30" s="48"/>
      <c r="E30" s="48"/>
      <c r="F30" s="48"/>
    </row>
    <row r="31" spans="1:8" x14ac:dyDescent="0.25">
      <c r="B31" s="2"/>
    </row>
    <row r="32" spans="1:8" ht="18.75" x14ac:dyDescent="0.3">
      <c r="A32" s="4" t="s">
        <v>403</v>
      </c>
      <c r="B32" s="46" t="s">
        <v>1042</v>
      </c>
      <c r="C32" s="46"/>
      <c r="D32" s="46"/>
      <c r="E32" s="46"/>
      <c r="F32" s="46"/>
    </row>
    <row r="33" spans="1:8" x14ac:dyDescent="0.25">
      <c r="A33" t="s">
        <v>5</v>
      </c>
      <c r="B33" s="6" t="s">
        <v>1029</v>
      </c>
      <c r="D33" s="6" t="s">
        <v>125</v>
      </c>
      <c r="F33" s="6" t="s">
        <v>1030</v>
      </c>
    </row>
    <row r="34" spans="1:8" x14ac:dyDescent="0.25">
      <c r="A34" t="s">
        <v>406</v>
      </c>
      <c r="B34" s="6" t="s">
        <v>254</v>
      </c>
      <c r="D34" s="6" t="s">
        <v>254</v>
      </c>
      <c r="F34" s="6" t="s">
        <v>538</v>
      </c>
    </row>
    <row r="35" spans="1:8" x14ac:dyDescent="0.25">
      <c r="A35" t="s">
        <v>407</v>
      </c>
      <c r="B35" s="6">
        <v>7</v>
      </c>
      <c r="D35" s="6">
        <v>6</v>
      </c>
      <c r="F35" s="6">
        <v>7</v>
      </c>
      <c r="H35">
        <f>AVERAGE(B35,D35,F35)</f>
        <v>6.666666666666667</v>
      </c>
    </row>
    <row r="36" spans="1:8" x14ac:dyDescent="0.25">
      <c r="A36" t="s">
        <v>408</v>
      </c>
      <c r="B36" s="6">
        <v>5</v>
      </c>
      <c r="D36" s="6">
        <v>5</v>
      </c>
      <c r="F36" s="6">
        <v>4</v>
      </c>
      <c r="H36">
        <f>AVERAGE(B36,D36,F36)</f>
        <v>4.666666666666667</v>
      </c>
    </row>
    <row r="37" spans="1:8" x14ac:dyDescent="0.25">
      <c r="A37" t="s">
        <v>409</v>
      </c>
      <c r="B37" s="6">
        <v>6</v>
      </c>
      <c r="D37" s="6">
        <v>6</v>
      </c>
      <c r="F37" s="6">
        <v>5</v>
      </c>
      <c r="H37">
        <f>AVERAGE(B37,D37,F37)</f>
        <v>5.666666666666667</v>
      </c>
    </row>
    <row r="38" spans="1:8" x14ac:dyDescent="0.25">
      <c r="A38" t="s">
        <v>410</v>
      </c>
      <c r="B38" s="6">
        <v>5</v>
      </c>
      <c r="D38" s="6">
        <v>6</v>
      </c>
      <c r="F38" s="6">
        <v>5</v>
      </c>
      <c r="H38">
        <f>AVERAGE(B38,D38,F38)</f>
        <v>5.333333333333333</v>
      </c>
    </row>
    <row r="39" spans="1:8" x14ac:dyDescent="0.25">
      <c r="A39" t="s">
        <v>388</v>
      </c>
      <c r="B39" s="7">
        <v>7</v>
      </c>
      <c r="D39" s="7">
        <v>6</v>
      </c>
      <c r="F39" s="7">
        <v>6</v>
      </c>
      <c r="H39">
        <f>AVERAGE(B39,D39,F39)</f>
        <v>6.333333333333333</v>
      </c>
    </row>
    <row r="40" spans="1:8" x14ac:dyDescent="0.25">
      <c r="A40" t="s">
        <v>11</v>
      </c>
      <c r="B40" s="6" t="s">
        <v>1043</v>
      </c>
      <c r="D40" s="6" t="s">
        <v>1032</v>
      </c>
      <c r="F40" s="6" t="s">
        <v>787</v>
      </c>
    </row>
    <row r="41" spans="1:8" x14ac:dyDescent="0.25">
      <c r="A41" t="s">
        <v>414</v>
      </c>
      <c r="B41" s="6" t="s">
        <v>358</v>
      </c>
      <c r="D41" s="6" t="s">
        <v>92</v>
      </c>
      <c r="F41" s="6" t="s">
        <v>1044</v>
      </c>
    </row>
    <row r="42" spans="1:8" x14ac:dyDescent="0.25">
      <c r="A42" t="s">
        <v>418</v>
      </c>
      <c r="B42" s="6" t="s">
        <v>1042</v>
      </c>
      <c r="D42" s="6"/>
      <c r="F42" s="6" t="s">
        <v>1045</v>
      </c>
    </row>
    <row r="43" spans="1:8" x14ac:dyDescent="0.25">
      <c r="A43" t="s">
        <v>422</v>
      </c>
      <c r="B43" s="6" t="s">
        <v>9</v>
      </c>
      <c r="D43" s="6" t="s">
        <v>9</v>
      </c>
      <c r="F43" s="6" t="s">
        <v>423</v>
      </c>
    </row>
    <row r="44" spans="1:8" x14ac:dyDescent="0.25">
      <c r="A44" t="s">
        <v>424</v>
      </c>
      <c r="B44" s="8" t="s">
        <v>1021</v>
      </c>
      <c r="D44" s="8">
        <v>44032</v>
      </c>
      <c r="F44" s="10" t="s">
        <v>948</v>
      </c>
    </row>
    <row r="45" spans="1:8" ht="60" x14ac:dyDescent="0.25">
      <c r="A45" t="s">
        <v>21</v>
      </c>
      <c r="B45" s="6" t="s">
        <v>1046</v>
      </c>
      <c r="D45" s="6" t="s">
        <v>1047</v>
      </c>
      <c r="F45" s="6" t="s">
        <v>1048</v>
      </c>
    </row>
    <row r="46" spans="1:8" x14ac:dyDescent="0.25">
      <c r="B46" s="6"/>
      <c r="D46" s="6"/>
      <c r="F46" s="6"/>
    </row>
    <row r="47" spans="1:8" x14ac:dyDescent="0.25">
      <c r="B47" s="6"/>
      <c r="D47" s="6"/>
      <c r="F47" s="6"/>
    </row>
    <row r="48" spans="1:8" x14ac:dyDescent="0.25">
      <c r="B48" s="6"/>
      <c r="D48" s="6"/>
      <c r="F48" s="6"/>
    </row>
    <row r="49" spans="1:8" x14ac:dyDescent="0.25">
      <c r="B49" s="6"/>
      <c r="D49" s="6"/>
      <c r="F49" s="6"/>
    </row>
    <row r="50" spans="1:8" x14ac:dyDescent="0.25">
      <c r="A50" t="s">
        <v>435</v>
      </c>
      <c r="B50" s="6" t="s">
        <v>842</v>
      </c>
      <c r="D50" s="6" t="s">
        <v>461</v>
      </c>
      <c r="F50" s="6" t="s">
        <v>659</v>
      </c>
    </row>
    <row r="51" spans="1:8" x14ac:dyDescent="0.25">
      <c r="A51" t="s">
        <v>439</v>
      </c>
      <c r="B51" s="6">
        <v>8</v>
      </c>
      <c r="D51" s="6">
        <v>6</v>
      </c>
      <c r="F51" s="6">
        <v>7</v>
      </c>
      <c r="H51">
        <f>AVERAGE(B51,D51,F51)</f>
        <v>7</v>
      </c>
    </row>
    <row r="52" spans="1:8" x14ac:dyDescent="0.25">
      <c r="A52" t="s">
        <v>26</v>
      </c>
      <c r="B52" s="6"/>
      <c r="D52" s="6"/>
      <c r="F52" s="6"/>
    </row>
    <row r="56" spans="1:8" ht="18.75" x14ac:dyDescent="0.3">
      <c r="A56" s="4" t="s">
        <v>403</v>
      </c>
      <c r="B56" s="46" t="s">
        <v>1049</v>
      </c>
      <c r="C56" s="46"/>
      <c r="D56" s="46"/>
      <c r="E56" s="46"/>
      <c r="F56" s="46"/>
    </row>
    <row r="57" spans="1:8" x14ac:dyDescent="0.25">
      <c r="A57" t="s">
        <v>5</v>
      </c>
      <c r="B57" s="6" t="s">
        <v>1029</v>
      </c>
      <c r="D57" s="6"/>
      <c r="F57" s="6" t="s">
        <v>1050</v>
      </c>
    </row>
    <row r="58" spans="1:8" x14ac:dyDescent="0.25">
      <c r="A58" t="s">
        <v>406</v>
      </c>
      <c r="B58" s="6" t="s">
        <v>254</v>
      </c>
      <c r="D58" s="6"/>
      <c r="F58" s="6" t="s">
        <v>538</v>
      </c>
    </row>
    <row r="59" spans="1:8" x14ac:dyDescent="0.25">
      <c r="A59" t="s">
        <v>407</v>
      </c>
      <c r="B59" s="6">
        <v>7</v>
      </c>
      <c r="D59" s="6"/>
      <c r="F59" s="6">
        <v>7</v>
      </c>
      <c r="H59">
        <f>AVERAGE(B59,D59,F59)</f>
        <v>7</v>
      </c>
    </row>
    <row r="60" spans="1:8" x14ac:dyDescent="0.25">
      <c r="A60" t="s">
        <v>408</v>
      </c>
      <c r="B60" s="6">
        <v>5</v>
      </c>
      <c r="D60" s="6"/>
      <c r="F60" s="6">
        <v>6</v>
      </c>
      <c r="H60">
        <f>AVERAGE(B60,D60,F60)</f>
        <v>5.5</v>
      </c>
    </row>
    <row r="61" spans="1:8" x14ac:dyDescent="0.25">
      <c r="A61" t="s">
        <v>409</v>
      </c>
      <c r="B61" s="6">
        <v>6</v>
      </c>
      <c r="D61" s="6"/>
      <c r="F61" s="6">
        <v>8</v>
      </c>
      <c r="H61">
        <f>AVERAGE(B61,D61,F61)</f>
        <v>7</v>
      </c>
    </row>
    <row r="62" spans="1:8" x14ac:dyDescent="0.25">
      <c r="A62" t="s">
        <v>410</v>
      </c>
      <c r="B62" s="6">
        <v>5</v>
      </c>
      <c r="D62" s="6"/>
      <c r="F62" s="6">
        <v>6</v>
      </c>
      <c r="H62">
        <f>AVERAGE(B62,D62,F62)</f>
        <v>5.5</v>
      </c>
    </row>
    <row r="63" spans="1:8" x14ac:dyDescent="0.25">
      <c r="A63" t="s">
        <v>388</v>
      </c>
      <c r="B63" s="7">
        <v>7</v>
      </c>
      <c r="D63" s="7"/>
      <c r="F63" s="7">
        <v>8</v>
      </c>
      <c r="H63">
        <f>AVERAGE(B63,D63,F63)</f>
        <v>7.5</v>
      </c>
    </row>
    <row r="64" spans="1:8" x14ac:dyDescent="0.25">
      <c r="A64" t="s">
        <v>11</v>
      </c>
      <c r="B64" s="6" t="s">
        <v>1043</v>
      </c>
      <c r="D64" s="6"/>
      <c r="F64" s="6" t="s">
        <v>787</v>
      </c>
    </row>
    <row r="65" spans="1:8" x14ac:dyDescent="0.25">
      <c r="A65" t="s">
        <v>414</v>
      </c>
      <c r="B65" s="6" t="s">
        <v>358</v>
      </c>
      <c r="D65" s="6"/>
      <c r="F65" s="6" t="s">
        <v>1051</v>
      </c>
    </row>
    <row r="66" spans="1:8" x14ac:dyDescent="0.25">
      <c r="A66" t="s">
        <v>418</v>
      </c>
      <c r="B66" s="6" t="s">
        <v>1052</v>
      </c>
      <c r="D66" s="6"/>
      <c r="F66" s="6" t="s">
        <v>1052</v>
      </c>
    </row>
    <row r="67" spans="1:8" x14ac:dyDescent="0.25">
      <c r="A67" t="s">
        <v>422</v>
      </c>
      <c r="B67" s="6" t="s">
        <v>9</v>
      </c>
      <c r="D67" s="6"/>
      <c r="F67" s="6" t="s">
        <v>423</v>
      </c>
    </row>
    <row r="68" spans="1:8" x14ac:dyDescent="0.25">
      <c r="A68" t="s">
        <v>424</v>
      </c>
      <c r="B68" s="8" t="s">
        <v>1021</v>
      </c>
      <c r="D68" s="8"/>
      <c r="F68" s="10" t="s">
        <v>948</v>
      </c>
    </row>
    <row r="69" spans="1:8" ht="60" x14ac:dyDescent="0.25">
      <c r="A69" t="s">
        <v>21</v>
      </c>
      <c r="B69" s="6" t="s">
        <v>1053</v>
      </c>
      <c r="D69" s="6"/>
      <c r="F69" s="6" t="s">
        <v>1054</v>
      </c>
    </row>
    <row r="70" spans="1:8" x14ac:dyDescent="0.25">
      <c r="B70" s="6"/>
      <c r="D70" s="6"/>
      <c r="F70" s="6"/>
    </row>
    <row r="71" spans="1:8" x14ac:dyDescent="0.25">
      <c r="B71" s="6"/>
      <c r="D71" s="6"/>
      <c r="F71" s="6"/>
    </row>
    <row r="72" spans="1:8" x14ac:dyDescent="0.25">
      <c r="B72" s="6"/>
      <c r="D72" s="6"/>
      <c r="F72" s="6"/>
    </row>
    <row r="73" spans="1:8" x14ac:dyDescent="0.25">
      <c r="B73" s="6"/>
      <c r="D73" s="6"/>
      <c r="F73" s="6"/>
    </row>
    <row r="74" spans="1:8" x14ac:dyDescent="0.25">
      <c r="A74" t="s">
        <v>435</v>
      </c>
      <c r="B74" s="6" t="s">
        <v>842</v>
      </c>
      <c r="D74" s="6"/>
      <c r="F74" s="6" t="s">
        <v>659</v>
      </c>
    </row>
    <row r="75" spans="1:8" x14ac:dyDescent="0.25">
      <c r="A75" t="s">
        <v>439</v>
      </c>
      <c r="B75" s="6">
        <v>7</v>
      </c>
      <c r="D75" s="6"/>
      <c r="F75" s="6">
        <v>6</v>
      </c>
      <c r="H75">
        <f>AVERAGE(B75,D75,F75)</f>
        <v>6.5</v>
      </c>
    </row>
    <row r="76" spans="1:8" x14ac:dyDescent="0.25">
      <c r="A76" t="s">
        <v>26</v>
      </c>
      <c r="B76" s="6"/>
      <c r="D76" s="6"/>
      <c r="F76" s="6"/>
    </row>
    <row r="79" spans="1:8" ht="21" x14ac:dyDescent="0.35">
      <c r="A79" s="5"/>
      <c r="B79" s="48" t="s">
        <v>1055</v>
      </c>
      <c r="C79" s="48"/>
      <c r="D79" s="48"/>
      <c r="E79" s="48"/>
      <c r="F79" s="48"/>
    </row>
    <row r="80" spans="1:8" x14ac:dyDescent="0.25">
      <c r="B80" s="2"/>
    </row>
    <row r="81" spans="1:8" ht="18.75" x14ac:dyDescent="0.3">
      <c r="A81" s="4" t="s">
        <v>403</v>
      </c>
      <c r="B81" s="46" t="s">
        <v>365</v>
      </c>
      <c r="C81" s="46"/>
      <c r="D81" s="46"/>
      <c r="E81" s="46"/>
      <c r="F81" s="46"/>
    </row>
    <row r="82" spans="1:8" x14ac:dyDescent="0.25">
      <c r="A82" t="s">
        <v>5</v>
      </c>
      <c r="B82" s="6" t="s">
        <v>1056</v>
      </c>
      <c r="D82" s="6" t="s">
        <v>1057</v>
      </c>
      <c r="F82" s="6" t="s">
        <v>1030</v>
      </c>
    </row>
    <row r="83" spans="1:8" x14ac:dyDescent="0.25">
      <c r="A83" t="s">
        <v>406</v>
      </c>
      <c r="B83" s="6" t="s">
        <v>9</v>
      </c>
      <c r="D83" s="6" t="s">
        <v>9</v>
      </c>
      <c r="F83" s="6" t="s">
        <v>423</v>
      </c>
    </row>
    <row r="84" spans="1:8" x14ac:dyDescent="0.25">
      <c r="A84" t="s">
        <v>407</v>
      </c>
      <c r="B84" s="6">
        <v>8</v>
      </c>
      <c r="D84" s="6">
        <v>8</v>
      </c>
      <c r="F84" s="6">
        <v>9</v>
      </c>
      <c r="H84">
        <f>AVERAGE(B84,D84,F84)</f>
        <v>8.3333333333333339</v>
      </c>
    </row>
    <row r="85" spans="1:8" x14ac:dyDescent="0.25">
      <c r="A85" t="s">
        <v>408</v>
      </c>
      <c r="B85" s="6">
        <v>7</v>
      </c>
      <c r="D85" s="6">
        <v>6</v>
      </c>
      <c r="F85" s="6">
        <v>8</v>
      </c>
      <c r="H85">
        <f>AVERAGE(B85,D85,F85)</f>
        <v>7</v>
      </c>
    </row>
    <row r="86" spans="1:8" x14ac:dyDescent="0.25">
      <c r="A86" t="s">
        <v>409</v>
      </c>
      <c r="B86" s="6">
        <v>5</v>
      </c>
      <c r="D86" s="6">
        <v>5</v>
      </c>
      <c r="F86" s="6">
        <v>7</v>
      </c>
      <c r="H86">
        <f>AVERAGE(B86,D86,F86)</f>
        <v>5.666666666666667</v>
      </c>
    </row>
    <row r="87" spans="1:8" x14ac:dyDescent="0.25">
      <c r="A87" t="s">
        <v>410</v>
      </c>
      <c r="B87" s="6">
        <v>6</v>
      </c>
      <c r="D87" s="6">
        <v>7</v>
      </c>
      <c r="F87" s="6">
        <v>8</v>
      </c>
      <c r="H87">
        <f>AVERAGE(B87,D87,F87)</f>
        <v>7</v>
      </c>
    </row>
    <row r="88" spans="1:8" x14ac:dyDescent="0.25">
      <c r="A88" t="s">
        <v>388</v>
      </c>
      <c r="B88" s="7">
        <v>6</v>
      </c>
      <c r="D88" s="7">
        <v>8</v>
      </c>
      <c r="F88" s="7">
        <v>9</v>
      </c>
      <c r="H88">
        <f>AVERAGE(B88,D88,F88)</f>
        <v>7.666666666666667</v>
      </c>
    </row>
    <row r="89" spans="1:8" x14ac:dyDescent="0.25">
      <c r="A89" t="s">
        <v>11</v>
      </c>
      <c r="B89" s="6" t="s">
        <v>1058</v>
      </c>
      <c r="D89" s="6" t="s">
        <v>1059</v>
      </c>
      <c r="F89" s="6" t="s">
        <v>1060</v>
      </c>
    </row>
    <row r="90" spans="1:8" x14ac:dyDescent="0.25">
      <c r="A90" t="s">
        <v>414</v>
      </c>
      <c r="B90" s="6" t="s">
        <v>1061</v>
      </c>
      <c r="D90" s="6" t="s">
        <v>92</v>
      </c>
      <c r="F90" s="6" t="s">
        <v>789</v>
      </c>
    </row>
    <row r="91" spans="1:8" x14ac:dyDescent="0.25">
      <c r="A91" t="s">
        <v>418</v>
      </c>
      <c r="B91" s="6" t="s">
        <v>1062</v>
      </c>
      <c r="D91" s="6" t="s">
        <v>1063</v>
      </c>
      <c r="F91" s="6" t="s">
        <v>1064</v>
      </c>
    </row>
    <row r="92" spans="1:8" x14ac:dyDescent="0.25">
      <c r="A92" t="s">
        <v>422</v>
      </c>
      <c r="B92" s="6" t="s">
        <v>9</v>
      </c>
      <c r="D92" s="6" t="s">
        <v>9</v>
      </c>
      <c r="F92" s="6" t="s">
        <v>423</v>
      </c>
    </row>
    <row r="93" spans="1:8" x14ac:dyDescent="0.25">
      <c r="A93" t="s">
        <v>424</v>
      </c>
      <c r="B93" s="8" t="s">
        <v>1021</v>
      </c>
      <c r="D93" s="8" t="s">
        <v>947</v>
      </c>
      <c r="F93" s="10" t="s">
        <v>948</v>
      </c>
    </row>
    <row r="94" spans="1:8" ht="60" x14ac:dyDescent="0.25">
      <c r="A94" t="s">
        <v>21</v>
      </c>
      <c r="B94" s="6" t="s">
        <v>1065</v>
      </c>
      <c r="D94" s="6" t="s">
        <v>1066</v>
      </c>
      <c r="F94" s="6" t="s">
        <v>1067</v>
      </c>
    </row>
    <row r="95" spans="1:8" ht="30" x14ac:dyDescent="0.25">
      <c r="B95" s="6"/>
      <c r="D95" s="6" t="s">
        <v>1068</v>
      </c>
      <c r="F95" s="6"/>
    </row>
    <row r="96" spans="1:8" ht="30" x14ac:dyDescent="0.25">
      <c r="B96" s="6"/>
      <c r="D96" s="6" t="s">
        <v>1069</v>
      </c>
      <c r="F96" s="6"/>
    </row>
    <row r="97" spans="1:8" ht="30" x14ac:dyDescent="0.25">
      <c r="B97" s="6"/>
      <c r="D97" s="6" t="s">
        <v>1070</v>
      </c>
      <c r="F97" s="6"/>
    </row>
    <row r="98" spans="1:8" x14ac:dyDescent="0.25">
      <c r="B98" s="6"/>
      <c r="D98" s="6" t="s">
        <v>1071</v>
      </c>
      <c r="F98" s="6"/>
    </row>
    <row r="99" spans="1:8" x14ac:dyDescent="0.25">
      <c r="A99" t="s">
        <v>435</v>
      </c>
      <c r="B99" s="6" t="s">
        <v>842</v>
      </c>
      <c r="D99" s="6" t="s">
        <v>659</v>
      </c>
      <c r="F99" s="6" t="s">
        <v>659</v>
      </c>
    </row>
    <row r="100" spans="1:8" x14ac:dyDescent="0.25">
      <c r="A100" t="s">
        <v>439</v>
      </c>
      <c r="B100" s="6">
        <v>8</v>
      </c>
      <c r="D100" s="6">
        <v>8</v>
      </c>
      <c r="F100" s="6">
        <v>9</v>
      </c>
      <c r="H100">
        <f>AVERAGE(B100,D100,F100)</f>
        <v>8.3333333333333339</v>
      </c>
    </row>
    <row r="101" spans="1:8" x14ac:dyDescent="0.25">
      <c r="A101" t="s">
        <v>26</v>
      </c>
      <c r="B101" s="6"/>
      <c r="D101" s="6"/>
      <c r="F101" s="6"/>
    </row>
    <row r="105" spans="1:8" ht="18.75" x14ac:dyDescent="0.3">
      <c r="A105" s="4" t="s">
        <v>403</v>
      </c>
      <c r="B105" s="46"/>
      <c r="C105" s="46"/>
      <c r="D105" s="46"/>
      <c r="E105" s="46"/>
      <c r="F105" s="46"/>
    </row>
    <row r="106" spans="1:8" x14ac:dyDescent="0.25">
      <c r="A106" t="s">
        <v>5</v>
      </c>
      <c r="B106" s="6"/>
      <c r="D106" s="6"/>
      <c r="F106" s="6"/>
    </row>
    <row r="107" spans="1:8" x14ac:dyDescent="0.25">
      <c r="A107" t="s">
        <v>406</v>
      </c>
      <c r="B107" s="6"/>
      <c r="D107" s="6"/>
      <c r="F107" s="6"/>
    </row>
    <row r="108" spans="1:8" x14ac:dyDescent="0.25">
      <c r="A108" t="s">
        <v>407</v>
      </c>
      <c r="B108" s="6"/>
      <c r="D108" s="6"/>
      <c r="F108" s="6"/>
    </row>
    <row r="109" spans="1:8" x14ac:dyDescent="0.25">
      <c r="A109" t="s">
        <v>408</v>
      </c>
      <c r="B109" s="6"/>
      <c r="D109" s="6"/>
      <c r="F109" s="6"/>
    </row>
    <row r="110" spans="1:8" x14ac:dyDescent="0.25">
      <c r="A110" t="s">
        <v>409</v>
      </c>
      <c r="B110" s="6"/>
      <c r="D110" s="6"/>
      <c r="F110" s="6"/>
    </row>
    <row r="111" spans="1:8" x14ac:dyDescent="0.25">
      <c r="A111" t="s">
        <v>410</v>
      </c>
      <c r="B111" s="6"/>
      <c r="D111" s="6"/>
      <c r="F111" s="6"/>
    </row>
    <row r="112" spans="1:8" x14ac:dyDescent="0.25">
      <c r="A112" t="s">
        <v>388</v>
      </c>
      <c r="B112" s="7"/>
      <c r="D112" s="7"/>
      <c r="F112" s="7"/>
    </row>
    <row r="113" spans="1:6" x14ac:dyDescent="0.25">
      <c r="A113" t="s">
        <v>11</v>
      </c>
      <c r="B113" s="6"/>
      <c r="D113" s="6"/>
      <c r="F113" s="6"/>
    </row>
    <row r="114" spans="1:6" x14ac:dyDescent="0.25">
      <c r="A114" t="s">
        <v>414</v>
      </c>
      <c r="B114" s="6"/>
      <c r="D114" s="6"/>
      <c r="F114" s="6"/>
    </row>
    <row r="115" spans="1:6" x14ac:dyDescent="0.25">
      <c r="A115" t="s">
        <v>418</v>
      </c>
      <c r="B115" s="6"/>
      <c r="D115" s="6"/>
      <c r="F115" s="6"/>
    </row>
    <row r="116" spans="1:6" x14ac:dyDescent="0.25">
      <c r="A116" t="s">
        <v>422</v>
      </c>
      <c r="B116" s="6"/>
      <c r="D116" s="6"/>
      <c r="F116" s="6"/>
    </row>
    <row r="117" spans="1:6" x14ac:dyDescent="0.25">
      <c r="A117" t="s">
        <v>424</v>
      </c>
      <c r="B117" s="8"/>
      <c r="D117" s="8"/>
      <c r="F117" s="10"/>
    </row>
    <row r="118" spans="1:6" x14ac:dyDescent="0.25">
      <c r="A118" t="s">
        <v>21</v>
      </c>
      <c r="B118" s="6"/>
      <c r="D118" s="6"/>
      <c r="F118" s="6"/>
    </row>
    <row r="119" spans="1:6" x14ac:dyDescent="0.25">
      <c r="B119" s="6"/>
      <c r="D119" s="6"/>
      <c r="F119" s="6"/>
    </row>
    <row r="120" spans="1:6" x14ac:dyDescent="0.25">
      <c r="B120" s="6"/>
      <c r="D120" s="6"/>
      <c r="F120" s="6"/>
    </row>
    <row r="121" spans="1:6" x14ac:dyDescent="0.25">
      <c r="B121" s="6"/>
      <c r="D121" s="6"/>
      <c r="F121" s="6"/>
    </row>
    <row r="122" spans="1:6" x14ac:dyDescent="0.25">
      <c r="B122" s="6"/>
      <c r="D122" s="6"/>
      <c r="F122" s="6"/>
    </row>
    <row r="123" spans="1:6" x14ac:dyDescent="0.25">
      <c r="A123" t="s">
        <v>435</v>
      </c>
      <c r="B123" s="6"/>
      <c r="D123" s="6"/>
      <c r="F123" s="6"/>
    </row>
    <row r="124" spans="1:6" x14ac:dyDescent="0.25">
      <c r="A124" t="s">
        <v>439</v>
      </c>
      <c r="B124" s="6"/>
      <c r="D124" s="6"/>
      <c r="F124" s="6"/>
    </row>
    <row r="125" spans="1:6" x14ac:dyDescent="0.25">
      <c r="A125" t="s">
        <v>26</v>
      </c>
      <c r="B125" s="6"/>
      <c r="D125" s="6"/>
      <c r="F125" s="6"/>
    </row>
  </sheetData>
  <mergeCells count="9">
    <mergeCell ref="B79:F79"/>
    <mergeCell ref="B81:F81"/>
    <mergeCell ref="B105:F105"/>
    <mergeCell ref="B1:F1"/>
    <mergeCell ref="B5:F5"/>
    <mergeCell ref="B7:F7"/>
    <mergeCell ref="B30:F30"/>
    <mergeCell ref="B32:F32"/>
    <mergeCell ref="B56:F56"/>
  </mergeCells>
  <pageMargins left="0.7" right="0.7" top="0.75" bottom="0.75" header="0.3" footer="0.3"/>
  <pageSetup paperSize="9"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D4C1E-F484-4478-A6C7-24FDCED4DA90}">
  <dimension ref="A1:H78"/>
  <sheetViews>
    <sheetView showGridLines="0" topLeftCell="A47" zoomScale="85" zoomScaleNormal="85" workbookViewId="0"/>
    <sheetView workbookViewId="1">
      <selection activeCell="H17" sqref="H17"/>
    </sheetView>
  </sheetViews>
  <sheetFormatPr defaultRowHeight="15" x14ac:dyDescent="0.25"/>
  <cols>
    <col min="1" max="1" width="28.28515625" bestFit="1" customWidth="1"/>
    <col min="2" max="2" width="66.28515625" customWidth="1"/>
    <col min="3" max="3" width="6.28515625" customWidth="1"/>
    <col min="4" max="4" width="66.28515625" customWidth="1"/>
    <col min="5" max="5" width="6.28515625" customWidth="1"/>
    <col min="6" max="6" width="66.28515625" customWidth="1"/>
  </cols>
  <sheetData>
    <row r="1" spans="1:8" ht="32.25" thickBot="1" x14ac:dyDescent="0.55000000000000004">
      <c r="A1" s="9"/>
      <c r="B1" s="47" t="s">
        <v>1072</v>
      </c>
      <c r="C1" s="47"/>
      <c r="D1" s="47"/>
      <c r="E1" s="47"/>
      <c r="F1" s="47"/>
    </row>
    <row r="2" spans="1:8" ht="15.75" thickTop="1" x14ac:dyDescent="0.25">
      <c r="B2" s="2"/>
    </row>
    <row r="3" spans="1:8" x14ac:dyDescent="0.25">
      <c r="B3" s="3" t="s">
        <v>390</v>
      </c>
      <c r="D3" s="21" t="s">
        <v>391</v>
      </c>
      <c r="F3" s="1" t="s">
        <v>392</v>
      </c>
    </row>
    <row r="4" spans="1:8" x14ac:dyDescent="0.25">
      <c r="B4" s="2"/>
    </row>
    <row r="5" spans="1:8" ht="21" x14ac:dyDescent="0.35">
      <c r="A5" s="5"/>
      <c r="B5" s="48" t="s">
        <v>1073</v>
      </c>
      <c r="C5" s="48"/>
      <c r="D5" s="48"/>
      <c r="E5" s="48"/>
      <c r="F5" s="48"/>
    </row>
    <row r="6" spans="1:8" x14ac:dyDescent="0.25">
      <c r="B6" s="2"/>
    </row>
    <row r="7" spans="1:8" ht="18.75" x14ac:dyDescent="0.3">
      <c r="A7" s="4" t="s">
        <v>403</v>
      </c>
      <c r="B7" s="46" t="s">
        <v>1074</v>
      </c>
      <c r="C7" s="46"/>
      <c r="D7" s="46"/>
      <c r="E7" s="46"/>
      <c r="F7" s="46"/>
    </row>
    <row r="8" spans="1:8" x14ac:dyDescent="0.25">
      <c r="A8" t="s">
        <v>5</v>
      </c>
      <c r="B8" s="6" t="s">
        <v>1075</v>
      </c>
      <c r="D8" s="6" t="s">
        <v>1076</v>
      </c>
      <c r="F8" s="6" t="s">
        <v>1077</v>
      </c>
    </row>
    <row r="9" spans="1:8" x14ac:dyDescent="0.25">
      <c r="A9" t="s">
        <v>406</v>
      </c>
      <c r="B9" s="6" t="s">
        <v>9</v>
      </c>
      <c r="D9" s="6" t="s">
        <v>9</v>
      </c>
      <c r="F9" s="6" t="s">
        <v>423</v>
      </c>
    </row>
    <row r="10" spans="1:8" x14ac:dyDescent="0.25">
      <c r="A10" t="s">
        <v>407</v>
      </c>
      <c r="B10" s="6">
        <v>5</v>
      </c>
      <c r="D10" s="6">
        <v>6</v>
      </c>
      <c r="F10" s="6">
        <v>7</v>
      </c>
      <c r="H10">
        <f>AVERAGE(B10,D10,F10)</f>
        <v>6</v>
      </c>
    </row>
    <row r="11" spans="1:8" x14ac:dyDescent="0.25">
      <c r="A11" t="s">
        <v>408</v>
      </c>
      <c r="B11" s="6">
        <v>5</v>
      </c>
      <c r="D11" s="6">
        <v>4</v>
      </c>
      <c r="F11" s="6">
        <v>8</v>
      </c>
      <c r="H11">
        <f>AVERAGE(B11,D11,F11)</f>
        <v>5.666666666666667</v>
      </c>
    </row>
    <row r="12" spans="1:8" x14ac:dyDescent="0.25">
      <c r="A12" t="s">
        <v>409</v>
      </c>
      <c r="B12" s="6">
        <v>4</v>
      </c>
      <c r="D12" s="6">
        <v>3</v>
      </c>
      <c r="F12" s="6">
        <v>4</v>
      </c>
      <c r="H12">
        <f>AVERAGE(B12,D12,F12)</f>
        <v>3.6666666666666665</v>
      </c>
    </row>
    <row r="13" spans="1:8" x14ac:dyDescent="0.25">
      <c r="A13" t="s">
        <v>410</v>
      </c>
      <c r="B13" s="6">
        <v>8</v>
      </c>
      <c r="D13" s="6">
        <v>8</v>
      </c>
      <c r="F13" s="6">
        <v>8</v>
      </c>
      <c r="H13">
        <f>AVERAGE(B13,D13,F13)</f>
        <v>8</v>
      </c>
    </row>
    <row r="14" spans="1:8" x14ac:dyDescent="0.25">
      <c r="A14" t="s">
        <v>388</v>
      </c>
      <c r="B14" s="7">
        <v>5</v>
      </c>
      <c r="D14" s="7">
        <v>3</v>
      </c>
      <c r="F14" s="7" t="s">
        <v>800</v>
      </c>
      <c r="H14">
        <f>AVERAGE(B14,D14,F14)</f>
        <v>4</v>
      </c>
    </row>
    <row r="15" spans="1:8" x14ac:dyDescent="0.25">
      <c r="A15" t="s">
        <v>11</v>
      </c>
      <c r="B15" s="6" t="s">
        <v>1078</v>
      </c>
      <c r="D15" s="6" t="s">
        <v>1079</v>
      </c>
      <c r="F15" s="6" t="s">
        <v>1080</v>
      </c>
    </row>
    <row r="16" spans="1:8" x14ac:dyDescent="0.25">
      <c r="A16" t="s">
        <v>414</v>
      </c>
      <c r="B16" s="6" t="s">
        <v>723</v>
      </c>
      <c r="D16" s="6" t="s">
        <v>92</v>
      </c>
      <c r="F16" s="6" t="s">
        <v>1081</v>
      </c>
    </row>
    <row r="17" spans="1:8" x14ac:dyDescent="0.25">
      <c r="A17" t="s">
        <v>418</v>
      </c>
      <c r="B17" s="6" t="s">
        <v>1082</v>
      </c>
      <c r="D17" s="6" t="s">
        <v>1083</v>
      </c>
      <c r="F17" s="6" t="s">
        <v>1084</v>
      </c>
    </row>
    <row r="18" spans="1:8" x14ac:dyDescent="0.25">
      <c r="A18" t="s">
        <v>422</v>
      </c>
      <c r="B18" s="6" t="s">
        <v>9</v>
      </c>
      <c r="D18" s="6" t="s">
        <v>9</v>
      </c>
      <c r="F18" s="6" t="s">
        <v>423</v>
      </c>
    </row>
    <row r="19" spans="1:8" x14ac:dyDescent="0.25">
      <c r="A19" t="s">
        <v>424</v>
      </c>
      <c r="B19" s="8" t="s">
        <v>1021</v>
      </c>
      <c r="D19" s="8" t="s">
        <v>947</v>
      </c>
      <c r="F19" s="10" t="s">
        <v>1085</v>
      </c>
    </row>
    <row r="20" spans="1:8" ht="45" x14ac:dyDescent="0.25">
      <c r="A20" t="s">
        <v>21</v>
      </c>
      <c r="B20" s="6" t="s">
        <v>1086</v>
      </c>
      <c r="D20" s="6" t="s">
        <v>1087</v>
      </c>
      <c r="F20" s="6" t="s">
        <v>1088</v>
      </c>
    </row>
    <row r="21" spans="1:8" x14ac:dyDescent="0.25">
      <c r="B21" s="6"/>
      <c r="D21" s="6" t="s">
        <v>1089</v>
      </c>
      <c r="F21" s="6"/>
    </row>
    <row r="22" spans="1:8" x14ac:dyDescent="0.25">
      <c r="B22" s="6"/>
      <c r="D22" s="6" t="s">
        <v>1090</v>
      </c>
      <c r="F22" s="6"/>
    </row>
    <row r="23" spans="1:8" x14ac:dyDescent="0.25">
      <c r="B23" s="6"/>
      <c r="D23" s="6"/>
      <c r="F23" s="6"/>
    </row>
    <row r="24" spans="1:8" x14ac:dyDescent="0.25">
      <c r="B24" s="6"/>
      <c r="D24" s="6"/>
      <c r="F24" s="6"/>
    </row>
    <row r="25" spans="1:8" x14ac:dyDescent="0.25">
      <c r="A25" t="s">
        <v>435</v>
      </c>
      <c r="B25" s="6" t="s">
        <v>659</v>
      </c>
      <c r="D25" s="6" t="s">
        <v>659</v>
      </c>
      <c r="F25" s="6" t="s">
        <v>659</v>
      </c>
    </row>
    <row r="26" spans="1:8" x14ac:dyDescent="0.25">
      <c r="A26" t="s">
        <v>439</v>
      </c>
      <c r="B26" s="6">
        <v>6</v>
      </c>
      <c r="D26" s="6">
        <v>7</v>
      </c>
      <c r="F26" s="6">
        <v>6</v>
      </c>
      <c r="H26">
        <f>AVERAGE(B26,D26,F26)</f>
        <v>6.333333333333333</v>
      </c>
    </row>
    <row r="27" spans="1:8" x14ac:dyDescent="0.25">
      <c r="A27" t="s">
        <v>26</v>
      </c>
      <c r="B27" s="6"/>
      <c r="D27" s="6"/>
      <c r="F27" s="6"/>
    </row>
    <row r="30" spans="1:8" ht="21" x14ac:dyDescent="0.35">
      <c r="A30" s="5"/>
      <c r="B30" s="48" t="s">
        <v>1091</v>
      </c>
      <c r="C30" s="48"/>
      <c r="D30" s="48"/>
      <c r="E30" s="48"/>
      <c r="F30" s="48"/>
    </row>
    <row r="31" spans="1:8" x14ac:dyDescent="0.25">
      <c r="B31" s="2"/>
    </row>
    <row r="32" spans="1:8" ht="18.75" x14ac:dyDescent="0.3">
      <c r="A32" s="4" t="s">
        <v>403</v>
      </c>
      <c r="B32" s="46" t="s">
        <v>1092</v>
      </c>
      <c r="C32" s="46"/>
      <c r="D32" s="46"/>
      <c r="E32" s="46"/>
      <c r="F32" s="46"/>
    </row>
    <row r="33" spans="1:8" x14ac:dyDescent="0.25">
      <c r="A33" t="s">
        <v>5</v>
      </c>
      <c r="B33" s="6" t="s">
        <v>1093</v>
      </c>
      <c r="D33" s="6" t="s">
        <v>1094</v>
      </c>
      <c r="F33" s="6" t="s">
        <v>1095</v>
      </c>
    </row>
    <row r="34" spans="1:8" x14ac:dyDescent="0.25">
      <c r="A34" t="s">
        <v>406</v>
      </c>
      <c r="B34" s="6" t="s">
        <v>254</v>
      </c>
      <c r="D34" s="6" t="s">
        <v>254</v>
      </c>
      <c r="F34" s="6" t="s">
        <v>538</v>
      </c>
    </row>
    <row r="35" spans="1:8" x14ac:dyDescent="0.25">
      <c r="A35" t="s">
        <v>407</v>
      </c>
      <c r="B35" s="6">
        <v>6</v>
      </c>
      <c r="D35" s="6">
        <v>5</v>
      </c>
      <c r="F35" s="6">
        <v>5</v>
      </c>
      <c r="H35">
        <f>AVERAGE(B35,D35,F35)</f>
        <v>5.333333333333333</v>
      </c>
    </row>
    <row r="36" spans="1:8" x14ac:dyDescent="0.25">
      <c r="A36" t="s">
        <v>408</v>
      </c>
      <c r="B36" s="6">
        <v>4</v>
      </c>
      <c r="D36" s="6">
        <v>5</v>
      </c>
      <c r="F36" s="6">
        <v>5</v>
      </c>
      <c r="H36">
        <f>AVERAGE(B36,D36,F36)</f>
        <v>4.666666666666667</v>
      </c>
    </row>
    <row r="37" spans="1:8" x14ac:dyDescent="0.25">
      <c r="A37" t="s">
        <v>409</v>
      </c>
      <c r="B37" s="6">
        <v>3</v>
      </c>
      <c r="D37" s="6">
        <v>3</v>
      </c>
      <c r="F37" s="6">
        <v>5</v>
      </c>
      <c r="H37">
        <f>AVERAGE(B37,D37,F37)</f>
        <v>3.6666666666666665</v>
      </c>
    </row>
    <row r="38" spans="1:8" x14ac:dyDescent="0.25">
      <c r="A38" t="s">
        <v>410</v>
      </c>
      <c r="B38" s="6">
        <v>6</v>
      </c>
      <c r="D38" s="6">
        <v>5</v>
      </c>
      <c r="F38" s="6">
        <v>5</v>
      </c>
      <c r="H38">
        <f>AVERAGE(B38,D38,F38)</f>
        <v>5.333333333333333</v>
      </c>
    </row>
    <row r="39" spans="1:8" x14ac:dyDescent="0.25">
      <c r="A39" t="s">
        <v>388</v>
      </c>
      <c r="B39" s="7">
        <v>4</v>
      </c>
      <c r="D39" s="7">
        <v>3</v>
      </c>
      <c r="F39" s="7">
        <v>5</v>
      </c>
      <c r="H39">
        <f>AVERAGE(B39,D39,F39)</f>
        <v>4</v>
      </c>
    </row>
    <row r="40" spans="1:8" x14ac:dyDescent="0.25">
      <c r="A40" t="s">
        <v>11</v>
      </c>
      <c r="B40" s="6" t="s">
        <v>12</v>
      </c>
      <c r="D40" s="6" t="s">
        <v>1096</v>
      </c>
      <c r="F40" s="6" t="s">
        <v>1097</v>
      </c>
    </row>
    <row r="41" spans="1:8" x14ac:dyDescent="0.25">
      <c r="A41" t="s">
        <v>414</v>
      </c>
      <c r="B41" s="6" t="s">
        <v>1098</v>
      </c>
      <c r="D41" s="6" t="s">
        <v>358</v>
      </c>
      <c r="F41" s="6" t="s">
        <v>723</v>
      </c>
    </row>
    <row r="42" spans="1:8" x14ac:dyDescent="0.25">
      <c r="A42" t="s">
        <v>418</v>
      </c>
      <c r="B42" s="6" t="s">
        <v>1099</v>
      </c>
      <c r="D42" s="6" t="s">
        <v>1100</v>
      </c>
      <c r="F42" s="6" t="s">
        <v>1101</v>
      </c>
    </row>
    <row r="43" spans="1:8" x14ac:dyDescent="0.25">
      <c r="A43" t="s">
        <v>422</v>
      </c>
      <c r="B43" s="6" t="s">
        <v>9</v>
      </c>
      <c r="D43" s="6" t="s">
        <v>9</v>
      </c>
      <c r="F43" s="6" t="s">
        <v>1101</v>
      </c>
    </row>
    <row r="44" spans="1:8" x14ac:dyDescent="0.25">
      <c r="A44" t="s">
        <v>424</v>
      </c>
      <c r="B44" s="8" t="s">
        <v>1021</v>
      </c>
      <c r="D44" s="8" t="s">
        <v>947</v>
      </c>
      <c r="F44" s="10" t="s">
        <v>1085</v>
      </c>
    </row>
    <row r="45" spans="1:8" ht="30" x14ac:dyDescent="0.25">
      <c r="A45" t="s">
        <v>21</v>
      </c>
      <c r="B45" s="6" t="s">
        <v>1102</v>
      </c>
      <c r="D45" s="6"/>
      <c r="F45" s="6" t="s">
        <v>1103</v>
      </c>
    </row>
    <row r="46" spans="1:8" x14ac:dyDescent="0.25">
      <c r="B46" s="6"/>
      <c r="D46" s="6"/>
      <c r="F46" s="6"/>
    </row>
    <row r="47" spans="1:8" x14ac:dyDescent="0.25">
      <c r="B47" s="6"/>
      <c r="D47" s="6"/>
      <c r="F47" s="6"/>
    </row>
    <row r="48" spans="1:8" x14ac:dyDescent="0.25">
      <c r="B48" s="6"/>
      <c r="D48" s="6"/>
      <c r="F48" s="6"/>
    </row>
    <row r="49" spans="1:8" x14ac:dyDescent="0.25">
      <c r="B49" s="6"/>
      <c r="D49" s="6"/>
      <c r="F49" s="6"/>
    </row>
    <row r="50" spans="1:8" x14ac:dyDescent="0.25">
      <c r="A50" t="s">
        <v>435</v>
      </c>
      <c r="B50" s="6" t="s">
        <v>659</v>
      </c>
      <c r="D50" s="6" t="s">
        <v>659</v>
      </c>
      <c r="F50" s="6"/>
    </row>
    <row r="51" spans="1:8" x14ac:dyDescent="0.25">
      <c r="A51" t="s">
        <v>439</v>
      </c>
      <c r="B51" s="6">
        <v>5</v>
      </c>
      <c r="D51" s="6">
        <v>5</v>
      </c>
      <c r="F51" s="6"/>
      <c r="H51">
        <f>AVERAGE(B51,D51,F51)</f>
        <v>5</v>
      </c>
    </row>
    <row r="52" spans="1:8" x14ac:dyDescent="0.25">
      <c r="A52" t="s">
        <v>26</v>
      </c>
      <c r="B52" s="6"/>
      <c r="D52" s="6"/>
      <c r="F52" s="6"/>
    </row>
    <row r="56" spans="1:8" ht="21" x14ac:dyDescent="0.35">
      <c r="A56" s="5"/>
      <c r="B56" s="48" t="s">
        <v>1104</v>
      </c>
      <c r="C56" s="48"/>
      <c r="D56" s="48"/>
      <c r="E56" s="48"/>
      <c r="F56" s="48"/>
    </row>
    <row r="57" spans="1:8" x14ac:dyDescent="0.25">
      <c r="B57" s="2"/>
    </row>
    <row r="58" spans="1:8" ht="18.75" x14ac:dyDescent="0.3">
      <c r="A58" s="4" t="s">
        <v>403</v>
      </c>
      <c r="B58" s="46" t="s">
        <v>1075</v>
      </c>
      <c r="C58" s="46"/>
      <c r="D58" s="46"/>
      <c r="E58" s="46"/>
      <c r="F58" s="46"/>
    </row>
    <row r="59" spans="1:8" x14ac:dyDescent="0.25">
      <c r="A59" t="s">
        <v>5</v>
      </c>
      <c r="B59" s="6" t="s">
        <v>1076</v>
      </c>
      <c r="D59" s="6" t="s">
        <v>1076</v>
      </c>
      <c r="F59" s="6" t="s">
        <v>1076</v>
      </c>
    </row>
    <row r="60" spans="1:8" x14ac:dyDescent="0.25">
      <c r="A60" t="s">
        <v>406</v>
      </c>
      <c r="B60" s="6" t="s">
        <v>9</v>
      </c>
      <c r="D60" s="6" t="s">
        <v>9</v>
      </c>
      <c r="F60" s="6" t="s">
        <v>423</v>
      </c>
    </row>
    <row r="61" spans="1:8" x14ac:dyDescent="0.25">
      <c r="A61" t="s">
        <v>407</v>
      </c>
      <c r="B61" s="6">
        <v>7</v>
      </c>
      <c r="D61" s="6">
        <v>7</v>
      </c>
      <c r="F61" s="6">
        <v>8</v>
      </c>
      <c r="H61">
        <f>AVERAGE(B61,D61,F61)</f>
        <v>7.333333333333333</v>
      </c>
    </row>
    <row r="62" spans="1:8" x14ac:dyDescent="0.25">
      <c r="A62" t="s">
        <v>408</v>
      </c>
      <c r="B62" s="6">
        <v>7</v>
      </c>
      <c r="D62" s="6">
        <v>6</v>
      </c>
      <c r="F62" s="6">
        <v>8</v>
      </c>
      <c r="H62">
        <f>AVERAGE(B62,D62,F62)</f>
        <v>7</v>
      </c>
    </row>
    <row r="63" spans="1:8" x14ac:dyDescent="0.25">
      <c r="A63" t="s">
        <v>409</v>
      </c>
      <c r="B63" s="6">
        <v>6</v>
      </c>
      <c r="D63" s="6">
        <v>4</v>
      </c>
      <c r="F63" s="6">
        <v>8</v>
      </c>
      <c r="H63">
        <f>AVERAGE(B63,D63,F63)</f>
        <v>6</v>
      </c>
    </row>
    <row r="64" spans="1:8" x14ac:dyDescent="0.25">
      <c r="A64" t="s">
        <v>410</v>
      </c>
      <c r="B64" s="6">
        <v>5</v>
      </c>
      <c r="D64" s="6">
        <v>7</v>
      </c>
      <c r="F64" s="6">
        <v>8</v>
      </c>
      <c r="H64">
        <f>AVERAGE(B64,D64,F64)</f>
        <v>6.666666666666667</v>
      </c>
    </row>
    <row r="65" spans="1:8" x14ac:dyDescent="0.25">
      <c r="A65" t="s">
        <v>388</v>
      </c>
      <c r="B65" s="7">
        <v>8</v>
      </c>
      <c r="D65" s="7">
        <v>4</v>
      </c>
      <c r="F65" s="7">
        <v>8</v>
      </c>
      <c r="H65">
        <f>AVERAGE(B65,D65,F65)</f>
        <v>6.666666666666667</v>
      </c>
    </row>
    <row r="66" spans="1:8" x14ac:dyDescent="0.25">
      <c r="A66" t="s">
        <v>11</v>
      </c>
      <c r="B66" s="6" t="s">
        <v>1078</v>
      </c>
      <c r="D66" s="6" t="s">
        <v>1105</v>
      </c>
      <c r="F66" s="6" t="s">
        <v>1106</v>
      </c>
    </row>
    <row r="67" spans="1:8" x14ac:dyDescent="0.25">
      <c r="A67" t="s">
        <v>414</v>
      </c>
      <c r="B67" s="16" t="s">
        <v>175</v>
      </c>
      <c r="D67" s="6" t="s">
        <v>92</v>
      </c>
      <c r="F67" s="6" t="s">
        <v>1107</v>
      </c>
    </row>
    <row r="68" spans="1:8" x14ac:dyDescent="0.25">
      <c r="A68" t="s">
        <v>418</v>
      </c>
      <c r="B68" s="6" t="s">
        <v>543</v>
      </c>
      <c r="D68" s="6" t="s">
        <v>1108</v>
      </c>
      <c r="F68" s="6" t="s">
        <v>1109</v>
      </c>
    </row>
    <row r="69" spans="1:8" x14ac:dyDescent="0.25">
      <c r="A69" t="s">
        <v>422</v>
      </c>
      <c r="B69" s="6" t="s">
        <v>543</v>
      </c>
      <c r="D69" s="6" t="s">
        <v>423</v>
      </c>
      <c r="F69" s="6" t="s">
        <v>423</v>
      </c>
    </row>
    <row r="70" spans="1:8" x14ac:dyDescent="0.25">
      <c r="A70" t="s">
        <v>424</v>
      </c>
      <c r="B70" s="8" t="s">
        <v>1021</v>
      </c>
      <c r="D70" s="8" t="s">
        <v>947</v>
      </c>
      <c r="F70" s="10" t="s">
        <v>1085</v>
      </c>
    </row>
    <row r="71" spans="1:8" ht="75" x14ac:dyDescent="0.25">
      <c r="A71" t="s">
        <v>21</v>
      </c>
      <c r="B71" s="6" t="s">
        <v>1110</v>
      </c>
      <c r="D71" s="6" t="s">
        <v>1111</v>
      </c>
      <c r="F71" s="6" t="s">
        <v>1112</v>
      </c>
    </row>
    <row r="72" spans="1:8" x14ac:dyDescent="0.25">
      <c r="B72" s="6"/>
      <c r="D72" s="6" t="s">
        <v>1113</v>
      </c>
      <c r="F72" s="6"/>
    </row>
    <row r="73" spans="1:8" x14ac:dyDescent="0.25">
      <c r="B73" s="6"/>
      <c r="D73" s="6" t="s">
        <v>1114</v>
      </c>
      <c r="F73" s="6"/>
    </row>
    <row r="74" spans="1:8" x14ac:dyDescent="0.25">
      <c r="B74" s="6"/>
      <c r="D74" s="6" t="s">
        <v>1115</v>
      </c>
      <c r="F74" s="6"/>
    </row>
    <row r="75" spans="1:8" x14ac:dyDescent="0.25">
      <c r="B75" s="6"/>
      <c r="D75" s="6"/>
      <c r="F75" s="6"/>
    </row>
    <row r="76" spans="1:8" x14ac:dyDescent="0.25">
      <c r="A76" t="s">
        <v>435</v>
      </c>
      <c r="B76" s="6" t="s">
        <v>659</v>
      </c>
      <c r="D76" s="6" t="s">
        <v>659</v>
      </c>
      <c r="F76" s="6" t="s">
        <v>659</v>
      </c>
    </row>
    <row r="77" spans="1:8" x14ac:dyDescent="0.25">
      <c r="A77" t="s">
        <v>439</v>
      </c>
      <c r="B77" s="6">
        <v>5</v>
      </c>
      <c r="D77" s="6">
        <v>7</v>
      </c>
      <c r="F77" s="6">
        <v>6</v>
      </c>
      <c r="H77">
        <f>AVERAGE(B77,D77,F77)</f>
        <v>6</v>
      </c>
    </row>
    <row r="78" spans="1:8" x14ac:dyDescent="0.25">
      <c r="A78" t="s">
        <v>26</v>
      </c>
      <c r="B78" s="6"/>
      <c r="D78" s="6"/>
      <c r="F78" s="6"/>
    </row>
  </sheetData>
  <mergeCells count="7">
    <mergeCell ref="B56:F56"/>
    <mergeCell ref="B58:F58"/>
    <mergeCell ref="B1:F1"/>
    <mergeCell ref="B5:F5"/>
    <mergeCell ref="B7:F7"/>
    <mergeCell ref="B30:F30"/>
    <mergeCell ref="B32:F32"/>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388F-94CB-4E6E-A2BD-951A1C91C81F}">
  <sheetPr>
    <pageSetUpPr fitToPage="1"/>
  </sheetPr>
  <dimension ref="A2:S45"/>
  <sheetViews>
    <sheetView showGridLines="0" workbookViewId="0">
      <selection activeCell="D19" sqref="D19"/>
    </sheetView>
    <sheetView showGridLines="0" workbookViewId="1">
      <selection activeCell="C49" sqref="C49"/>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47</v>
      </c>
      <c r="C3" s="41" t="s">
        <v>48</v>
      </c>
      <c r="D3" s="41"/>
      <c r="E3" s="41"/>
      <c r="F3" s="38"/>
      <c r="G3" s="38"/>
      <c r="H3" s="38"/>
      <c r="I3" s="38"/>
      <c r="J3" s="38"/>
      <c r="K3" s="38"/>
      <c r="L3" s="38"/>
      <c r="M3" s="38"/>
      <c r="N3" s="38"/>
      <c r="O3" s="38"/>
      <c r="P3" s="38"/>
      <c r="Q3" s="38"/>
      <c r="R3" s="38"/>
      <c r="S3" s="38"/>
    </row>
    <row r="5" spans="1:19" ht="22.5" x14ac:dyDescent="0.3">
      <c r="B5" s="42" t="s">
        <v>64</v>
      </c>
      <c r="C5" s="42"/>
      <c r="D5" s="42"/>
      <c r="E5" s="42"/>
      <c r="F5" s="42"/>
      <c r="G5" s="42"/>
      <c r="H5" s="42"/>
      <c r="I5" s="42"/>
      <c r="J5" s="42"/>
      <c r="K5" s="42"/>
      <c r="L5" s="42"/>
      <c r="M5" s="42"/>
      <c r="N5" s="42"/>
      <c r="O5" s="42"/>
      <c r="P5" s="42"/>
      <c r="Q5" s="42"/>
      <c r="R5" s="42"/>
      <c r="S5" s="42"/>
    </row>
    <row r="7" spans="1:19" x14ac:dyDescent="0.2">
      <c r="B7" s="25" t="s">
        <v>5</v>
      </c>
      <c r="C7" s="24" t="s">
        <v>7</v>
      </c>
    </row>
    <row r="8" spans="1:19" x14ac:dyDescent="0.2">
      <c r="C8" s="24" t="s">
        <v>65</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66</v>
      </c>
    </row>
    <row r="15" spans="1:19" x14ac:dyDescent="0.2">
      <c r="C15" s="24" t="s">
        <v>67</v>
      </c>
    </row>
    <row r="16" spans="1:19" x14ac:dyDescent="0.2">
      <c r="C16" s="24" t="s">
        <v>68</v>
      </c>
    </row>
    <row r="17" spans="2:3" x14ac:dyDescent="0.2">
      <c r="C17" s="24" t="s">
        <v>69</v>
      </c>
    </row>
    <row r="19" spans="2:3" x14ac:dyDescent="0.2">
      <c r="B19" s="25" t="s">
        <v>16</v>
      </c>
      <c r="C19" s="24" t="s">
        <v>70</v>
      </c>
    </row>
    <row r="21" spans="2:3" x14ac:dyDescent="0.2">
      <c r="B21" s="25" t="s">
        <v>18</v>
      </c>
      <c r="C21" s="24" t="s">
        <v>71</v>
      </c>
    </row>
    <row r="22" spans="2:3" x14ac:dyDescent="0.2">
      <c r="C22" s="24" t="s">
        <v>72</v>
      </c>
    </row>
    <row r="23" spans="2:3" x14ac:dyDescent="0.2">
      <c r="C23" s="24" t="s">
        <v>73</v>
      </c>
    </row>
    <row r="25" spans="2:3" x14ac:dyDescent="0.2">
      <c r="B25" s="25" t="s">
        <v>21</v>
      </c>
      <c r="C25" s="24" t="s">
        <v>74</v>
      </c>
    </row>
    <row r="26" spans="2:3" x14ac:dyDescent="0.2">
      <c r="C26" s="24" t="s">
        <v>75</v>
      </c>
    </row>
    <row r="27" spans="2:3" x14ac:dyDescent="0.2">
      <c r="C27" s="24" t="s">
        <v>76</v>
      </c>
    </row>
    <row r="31" spans="2:3" x14ac:dyDescent="0.2">
      <c r="B31" s="25" t="s">
        <v>26</v>
      </c>
      <c r="C31" s="24" t="s">
        <v>77</v>
      </c>
    </row>
    <row r="32" spans="2:3" x14ac:dyDescent="0.2">
      <c r="C32" s="24" t="s">
        <v>78</v>
      </c>
    </row>
    <row r="33" spans="2:8" x14ac:dyDescent="0.2">
      <c r="C33" s="24" t="s">
        <v>79</v>
      </c>
    </row>
    <row r="35" spans="2:8" x14ac:dyDescent="0.2">
      <c r="B35" s="25" t="s">
        <v>30</v>
      </c>
      <c r="C35" s="26" t="s">
        <v>31</v>
      </c>
      <c r="D35" s="26" t="s">
        <v>32</v>
      </c>
      <c r="E35" s="26" t="s">
        <v>33</v>
      </c>
      <c r="F35" s="26" t="s">
        <v>34</v>
      </c>
      <c r="G35" s="26" t="s">
        <v>35</v>
      </c>
      <c r="H35" s="26" t="s">
        <v>36</v>
      </c>
    </row>
    <row r="36" spans="2:8" x14ac:dyDescent="0.2">
      <c r="C36" s="27">
        <f>'Meginmarkmið 2'!H430</f>
        <v>8.6666666666666661</v>
      </c>
      <c r="D36" s="27">
        <f>'Meginmarkmið 2'!H431</f>
        <v>8.6666666666666661</v>
      </c>
      <c r="E36" s="27">
        <f>'Meginmarkmið 2'!H432</f>
        <v>8.6666666666666661</v>
      </c>
      <c r="F36" s="27">
        <f>'Meginmarkmið 2'!H433</f>
        <v>6.333333333333333</v>
      </c>
      <c r="G36" s="27">
        <f>'Meginmarkmið 2'!H434</f>
        <v>8.6666666666666661</v>
      </c>
      <c r="H36" s="27">
        <f>'Meginmarkmið 2'!H442</f>
        <v>9.6666666666666661</v>
      </c>
    </row>
    <row r="38" spans="2:8" x14ac:dyDescent="0.2">
      <c r="C38" s="24" t="s">
        <v>80</v>
      </c>
    </row>
    <row r="39" spans="2:8" x14ac:dyDescent="0.2">
      <c r="C39" s="24" t="s">
        <v>81</v>
      </c>
    </row>
    <row r="40" spans="2:8" x14ac:dyDescent="0.2">
      <c r="C40" s="24" t="s">
        <v>82</v>
      </c>
    </row>
    <row r="45" spans="2:8" x14ac:dyDescent="0.2">
      <c r="B45" s="25" t="s">
        <v>43</v>
      </c>
      <c r="C45" s="24" t="s">
        <v>83</v>
      </c>
    </row>
  </sheetData>
  <mergeCells count="3">
    <mergeCell ref="B5:S5"/>
    <mergeCell ref="C2:E2"/>
    <mergeCell ref="C3:E3"/>
  </mergeCells>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3FF96-002E-4DE0-916D-45DEF72EC9E4}">
  <sheetPr>
    <tabColor rgb="FF92D050"/>
    <pageSetUpPr fitToPage="1"/>
  </sheetPr>
  <dimension ref="A2:S46"/>
  <sheetViews>
    <sheetView showGridLines="0" workbookViewId="0">
      <selection activeCell="I18" sqref="I18"/>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84</v>
      </c>
      <c r="C2" s="41" t="s">
        <v>85</v>
      </c>
      <c r="D2" s="41"/>
      <c r="E2" s="41"/>
      <c r="F2" s="38"/>
      <c r="G2" s="38"/>
      <c r="H2" s="38"/>
      <c r="I2" s="38"/>
      <c r="J2" s="38"/>
      <c r="K2" s="38"/>
      <c r="L2" s="38"/>
      <c r="M2" s="38"/>
      <c r="N2" s="38"/>
      <c r="O2" s="38"/>
      <c r="P2" s="38"/>
      <c r="Q2" s="38"/>
      <c r="R2" s="38"/>
      <c r="S2" s="38"/>
    </row>
    <row r="3" spans="1:19" customFormat="1" ht="15" x14ac:dyDescent="0.25">
      <c r="A3" s="38"/>
      <c r="B3" s="30" t="s">
        <v>86</v>
      </c>
      <c r="C3" s="41" t="s">
        <v>87</v>
      </c>
      <c r="D3" s="41"/>
      <c r="E3" s="41"/>
      <c r="F3" s="38"/>
      <c r="G3" s="38"/>
      <c r="H3" s="38"/>
      <c r="I3" s="38"/>
      <c r="J3" s="38"/>
      <c r="K3" s="38"/>
      <c r="L3" s="38"/>
      <c r="M3" s="38"/>
      <c r="N3" s="38"/>
      <c r="O3" s="38"/>
      <c r="P3" s="38"/>
      <c r="Q3" s="38"/>
      <c r="R3" s="38"/>
      <c r="S3" s="38"/>
    </row>
    <row r="5" spans="1:19" ht="22.5" x14ac:dyDescent="0.3">
      <c r="B5" s="42" t="s">
        <v>88</v>
      </c>
      <c r="C5" s="42"/>
      <c r="D5" s="42"/>
      <c r="E5" s="42"/>
      <c r="F5" s="42"/>
      <c r="G5" s="42"/>
      <c r="H5" s="42"/>
      <c r="I5" s="42"/>
      <c r="J5" s="42"/>
      <c r="K5" s="42"/>
      <c r="L5" s="42"/>
      <c r="M5" s="42"/>
      <c r="N5" s="42"/>
      <c r="O5" s="42"/>
      <c r="P5" s="42"/>
      <c r="Q5" s="42"/>
      <c r="R5" s="42"/>
      <c r="S5" s="42"/>
    </row>
    <row r="7" spans="1:19" x14ac:dyDescent="0.2">
      <c r="B7" s="25" t="s">
        <v>5</v>
      </c>
      <c r="C7" s="24" t="s">
        <v>89</v>
      </c>
    </row>
    <row r="8" spans="1:19" x14ac:dyDescent="0.2">
      <c r="C8" s="24" t="s">
        <v>90</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67</v>
      </c>
    </row>
    <row r="15" spans="1:19" x14ac:dyDescent="0.2">
      <c r="C15" s="24" t="s">
        <v>91</v>
      </c>
    </row>
    <row r="19" spans="2:3" x14ac:dyDescent="0.2">
      <c r="B19" s="25" t="s">
        <v>16</v>
      </c>
      <c r="C19" s="24" t="s">
        <v>92</v>
      </c>
    </row>
    <row r="21" spans="2:3" x14ac:dyDescent="0.2">
      <c r="B21" s="25" t="s">
        <v>18</v>
      </c>
      <c r="C21" s="24" t="s">
        <v>93</v>
      </c>
    </row>
    <row r="22" spans="2:3" x14ac:dyDescent="0.2">
      <c r="C22" s="24" t="s">
        <v>94</v>
      </c>
    </row>
    <row r="23" spans="2:3" x14ac:dyDescent="0.2">
      <c r="C23" s="24" t="s">
        <v>95</v>
      </c>
    </row>
    <row r="25" spans="2:3" x14ac:dyDescent="0.2">
      <c r="B25" s="25" t="s">
        <v>21</v>
      </c>
      <c r="C25" s="24" t="s">
        <v>96</v>
      </c>
    </row>
    <row r="26" spans="2:3" x14ac:dyDescent="0.2">
      <c r="C26" s="24" t="s">
        <v>97</v>
      </c>
    </row>
    <row r="27" spans="2:3" x14ac:dyDescent="0.2">
      <c r="C27" s="24" t="s">
        <v>98</v>
      </c>
    </row>
    <row r="28" spans="2:3" x14ac:dyDescent="0.2">
      <c r="C28" s="24" t="s">
        <v>99</v>
      </c>
    </row>
    <row r="31" spans="2:3" x14ac:dyDescent="0.2">
      <c r="B31" s="25" t="s">
        <v>26</v>
      </c>
      <c r="C31" s="24" t="s">
        <v>100</v>
      </c>
    </row>
    <row r="32" spans="2:3" x14ac:dyDescent="0.2">
      <c r="C32" s="24" t="s">
        <v>101</v>
      </c>
    </row>
    <row r="35" spans="2:8" x14ac:dyDescent="0.2">
      <c r="B35" s="25" t="s">
        <v>30</v>
      </c>
      <c r="C35" s="26" t="s">
        <v>31</v>
      </c>
      <c r="D35" s="26" t="s">
        <v>32</v>
      </c>
      <c r="E35" s="26" t="s">
        <v>33</v>
      </c>
      <c r="F35" s="26" t="s">
        <v>34</v>
      </c>
      <c r="G35" s="26" t="s">
        <v>35</v>
      </c>
      <c r="H35" s="26" t="s">
        <v>36</v>
      </c>
    </row>
    <row r="36" spans="2:8" x14ac:dyDescent="0.2">
      <c r="C36" s="27">
        <f>'Meginmarkmið 1'!H54</f>
        <v>9.3333333333333339</v>
      </c>
      <c r="D36" s="27">
        <f>'Meginmarkmið 1'!H55</f>
        <v>8.3333333333333339</v>
      </c>
      <c r="E36" s="27">
        <f>'Meginmarkmið 1'!H56</f>
        <v>6.666666666666667</v>
      </c>
      <c r="F36" s="27">
        <f>'Meginmarkmið 1'!H57</f>
        <v>6.333333333333333</v>
      </c>
      <c r="G36" s="27">
        <f>'Meginmarkmið 1'!H58</f>
        <v>7</v>
      </c>
      <c r="H36" s="27">
        <f>'Meginmarkmið 1'!H70</f>
        <v>8.3333333333333339</v>
      </c>
    </row>
    <row r="38" spans="2:8" x14ac:dyDescent="0.2">
      <c r="C38" s="24" t="s">
        <v>102</v>
      </c>
    </row>
    <row r="39" spans="2:8" x14ac:dyDescent="0.2">
      <c r="C39" s="24" t="s">
        <v>103</v>
      </c>
    </row>
    <row r="40" spans="2:8" x14ac:dyDescent="0.2">
      <c r="C40" s="24" t="s">
        <v>104</v>
      </c>
    </row>
    <row r="45" spans="2:8" x14ac:dyDescent="0.2">
      <c r="B45" s="25" t="s">
        <v>43</v>
      </c>
      <c r="C45" s="24" t="s">
        <v>105</v>
      </c>
    </row>
    <row r="46" spans="2:8" x14ac:dyDescent="0.2">
      <c r="C46" s="24" t="s">
        <v>106</v>
      </c>
    </row>
  </sheetData>
  <mergeCells count="3">
    <mergeCell ref="B5:S5"/>
    <mergeCell ref="C2:E2"/>
    <mergeCell ref="C3:E3"/>
  </mergeCells>
  <pageMargins left="0.7" right="0.7" top="0.75" bottom="0.7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2A405-8FCA-4363-9048-F0473D1A0328}">
  <sheetPr>
    <pageSetUpPr fitToPage="1"/>
  </sheetPr>
  <dimension ref="A2:S45"/>
  <sheetViews>
    <sheetView showGridLines="0" workbookViewId="0">
      <selection activeCell="L17" sqref="L17"/>
    </sheetView>
    <sheetView showGridLines="0" workbookViewId="1">
      <selection activeCell="I24" sqref="I24"/>
    </sheetView>
  </sheetViews>
  <sheetFormatPr defaultRowHeight="14.25" x14ac:dyDescent="0.2"/>
  <cols>
    <col min="1" max="1" width="9.140625" style="24"/>
    <col min="2" max="2" width="26.140625" style="24" customWidth="1"/>
    <col min="3" max="8" width="20.7109375" style="24" customWidth="1"/>
    <col min="9"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2</v>
      </c>
      <c r="C3" s="41" t="s">
        <v>3</v>
      </c>
      <c r="D3" s="41"/>
      <c r="E3" s="41"/>
      <c r="F3" s="38"/>
      <c r="G3" s="38"/>
      <c r="H3" s="38"/>
      <c r="I3" s="38"/>
      <c r="J3" s="38"/>
      <c r="K3" s="38"/>
      <c r="L3" s="38"/>
      <c r="M3" s="38"/>
      <c r="N3" s="38"/>
      <c r="O3" s="38"/>
      <c r="P3" s="38"/>
      <c r="Q3" s="38"/>
      <c r="R3" s="38"/>
      <c r="S3" s="38"/>
    </row>
    <row r="5" spans="1:19" ht="22.5" x14ac:dyDescent="0.3">
      <c r="B5" s="42" t="s">
        <v>107</v>
      </c>
      <c r="C5" s="42"/>
      <c r="D5" s="42"/>
      <c r="E5" s="42"/>
      <c r="F5" s="42"/>
      <c r="G5" s="42"/>
      <c r="H5" s="42"/>
      <c r="I5" s="42"/>
      <c r="J5" s="42"/>
      <c r="K5" s="42"/>
    </row>
    <row r="7" spans="1:19" x14ac:dyDescent="0.2">
      <c r="B7" s="25" t="s">
        <v>5</v>
      </c>
      <c r="C7" s="24" t="s">
        <v>108</v>
      </c>
    </row>
    <row r="8" spans="1:19" x14ac:dyDescent="0.2">
      <c r="C8" s="24" t="s">
        <v>109</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110</v>
      </c>
    </row>
    <row r="15" spans="1:19" x14ac:dyDescent="0.2">
      <c r="C15" s="24" t="s">
        <v>111</v>
      </c>
    </row>
    <row r="19" spans="2:7" x14ac:dyDescent="0.2">
      <c r="B19" s="25" t="s">
        <v>16</v>
      </c>
      <c r="C19" s="24" t="s">
        <v>112</v>
      </c>
    </row>
    <row r="21" spans="2:7" x14ac:dyDescent="0.2">
      <c r="B21" s="25" t="s">
        <v>18</v>
      </c>
      <c r="C21" s="24" t="s">
        <v>113</v>
      </c>
    </row>
    <row r="22" spans="2:7" x14ac:dyDescent="0.2">
      <c r="C22" s="24" t="s">
        <v>94</v>
      </c>
    </row>
    <row r="23" spans="2:7" x14ac:dyDescent="0.2">
      <c r="C23" s="24" t="s">
        <v>114</v>
      </c>
    </row>
    <row r="25" spans="2:7" x14ac:dyDescent="0.2">
      <c r="B25" s="25" t="s">
        <v>21</v>
      </c>
      <c r="C25" s="24" t="s">
        <v>115</v>
      </c>
    </row>
    <row r="26" spans="2:7" x14ac:dyDescent="0.2">
      <c r="C26" s="24" t="s">
        <v>116</v>
      </c>
    </row>
    <row r="27" spans="2:7" x14ac:dyDescent="0.2">
      <c r="C27" s="24" t="s">
        <v>117</v>
      </c>
    </row>
    <row r="28" spans="2:7" x14ac:dyDescent="0.2">
      <c r="C28" s="24" t="s">
        <v>118</v>
      </c>
    </row>
    <row r="29" spans="2:7" x14ac:dyDescent="0.2">
      <c r="C29" s="24" t="s">
        <v>119</v>
      </c>
    </row>
    <row r="31" spans="2:7" ht="45.75" customHeight="1" x14ac:dyDescent="0.2">
      <c r="B31" s="32" t="s">
        <v>26</v>
      </c>
      <c r="C31" s="43" t="s">
        <v>120</v>
      </c>
      <c r="D31" s="43"/>
      <c r="E31" s="43"/>
      <c r="F31" s="43"/>
      <c r="G31" s="43"/>
    </row>
    <row r="35" spans="2:8" x14ac:dyDescent="0.2">
      <c r="B35" s="25" t="s">
        <v>30</v>
      </c>
      <c r="C35" s="26" t="s">
        <v>31</v>
      </c>
      <c r="D35" s="26" t="s">
        <v>32</v>
      </c>
      <c r="E35" s="26" t="s">
        <v>33</v>
      </c>
      <c r="F35" s="26" t="s">
        <v>34</v>
      </c>
      <c r="G35" s="26" t="s">
        <v>35</v>
      </c>
      <c r="H35" s="26" t="s">
        <v>36</v>
      </c>
    </row>
    <row r="36" spans="2:8" x14ac:dyDescent="0.2">
      <c r="C36" s="27">
        <f>'Meginmarkmið 2'!H240</f>
        <v>8.6666666666666661</v>
      </c>
      <c r="D36" s="27">
        <f>'Meginmarkmið 2'!H241</f>
        <v>8</v>
      </c>
      <c r="E36" s="27">
        <f>'Meginmarkmið 2'!H242</f>
        <v>7.333333333333333</v>
      </c>
      <c r="F36" s="27">
        <f>'Meginmarkmið 2'!H243</f>
        <v>7.666666666666667</v>
      </c>
      <c r="G36" s="27">
        <f>'Meginmarkmið 2'!H244</f>
        <v>5.5</v>
      </c>
      <c r="H36" s="27">
        <f>'Meginmarkmið 2'!H256</f>
        <v>8.6666666666666661</v>
      </c>
    </row>
    <row r="38" spans="2:8" x14ac:dyDescent="0.2">
      <c r="C38" s="24" t="s">
        <v>121</v>
      </c>
    </row>
    <row r="45" spans="2:8" x14ac:dyDescent="0.2">
      <c r="B45" s="25" t="s">
        <v>43</v>
      </c>
      <c r="C45" s="24" t="s">
        <v>122</v>
      </c>
    </row>
  </sheetData>
  <mergeCells count="4">
    <mergeCell ref="B5:K5"/>
    <mergeCell ref="C31:G31"/>
    <mergeCell ref="C2:E2"/>
    <mergeCell ref="C3:E3"/>
  </mergeCells>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98DD9-D69B-402B-A81B-97FADB4E98FA}">
  <sheetPr>
    <pageSetUpPr fitToPage="1"/>
  </sheetPr>
  <dimension ref="A2:S41"/>
  <sheetViews>
    <sheetView showGridLines="0" workbookViewId="0">
      <selection activeCell="E9" sqref="E9"/>
    </sheetView>
    <sheetView showGridLines="0" workbookViewId="1">
      <selection activeCell="I24" sqref="I24"/>
    </sheetView>
  </sheetViews>
  <sheetFormatPr defaultRowHeight="14.25" x14ac:dyDescent="0.2"/>
  <cols>
    <col min="1" max="1" width="9.140625" style="24"/>
    <col min="2" max="2" width="26.140625" style="24" customWidth="1"/>
    <col min="3" max="8" width="20.7109375" style="24" customWidth="1"/>
    <col min="9" max="16384" width="9.140625" style="24"/>
  </cols>
  <sheetData>
    <row r="2" spans="1:19" customFormat="1" ht="15" x14ac:dyDescent="0.25">
      <c r="A2" s="38"/>
      <c r="B2" s="30" t="s">
        <v>0</v>
      </c>
      <c r="C2" s="41" t="s">
        <v>1</v>
      </c>
      <c r="D2" s="41"/>
      <c r="E2" s="41"/>
      <c r="F2" s="38"/>
      <c r="G2" s="38"/>
      <c r="H2" s="38"/>
      <c r="I2" s="38"/>
      <c r="J2" s="38"/>
      <c r="K2" s="38"/>
      <c r="L2" s="38"/>
      <c r="M2" s="38"/>
      <c r="N2" s="38"/>
      <c r="O2" s="38"/>
      <c r="P2" s="38"/>
      <c r="Q2" s="38"/>
      <c r="R2" s="38"/>
      <c r="S2" s="38"/>
    </row>
    <row r="3" spans="1:19" customFormat="1" ht="15" x14ac:dyDescent="0.25">
      <c r="A3" s="38"/>
      <c r="B3" s="30" t="s">
        <v>86</v>
      </c>
      <c r="C3" s="41" t="s">
        <v>123</v>
      </c>
      <c r="D3" s="41"/>
      <c r="E3" s="41"/>
      <c r="F3" s="38"/>
      <c r="G3" s="38"/>
      <c r="H3" s="38"/>
      <c r="I3" s="38"/>
      <c r="J3" s="38"/>
      <c r="K3" s="38"/>
      <c r="L3" s="38"/>
      <c r="M3" s="38"/>
      <c r="N3" s="38"/>
      <c r="O3" s="38"/>
      <c r="P3" s="38"/>
      <c r="Q3" s="38"/>
      <c r="R3" s="38"/>
      <c r="S3" s="38"/>
    </row>
    <row r="5" spans="1:19" ht="22.5" x14ac:dyDescent="0.3">
      <c r="B5" s="42" t="s">
        <v>124</v>
      </c>
      <c r="C5" s="42"/>
      <c r="D5" s="42"/>
      <c r="E5" s="42"/>
      <c r="F5" s="42"/>
      <c r="G5" s="42"/>
      <c r="H5" s="42"/>
      <c r="I5" s="42"/>
      <c r="J5" s="42"/>
      <c r="K5" s="42"/>
    </row>
    <row r="7" spans="1:19" x14ac:dyDescent="0.2">
      <c r="B7" s="25" t="s">
        <v>5</v>
      </c>
      <c r="C7" s="24" t="s">
        <v>125</v>
      </c>
    </row>
    <row r="8" spans="1:19" x14ac:dyDescent="0.2">
      <c r="C8" s="24" t="s">
        <v>126</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127</v>
      </c>
    </row>
    <row r="15" spans="1:19" x14ac:dyDescent="0.2">
      <c r="C15" s="24" t="s">
        <v>111</v>
      </c>
    </row>
    <row r="16" spans="1:19" x14ac:dyDescent="0.2">
      <c r="C16" s="24" t="s">
        <v>128</v>
      </c>
    </row>
    <row r="19" spans="2:7" x14ac:dyDescent="0.2">
      <c r="B19" s="25" t="s">
        <v>16</v>
      </c>
      <c r="C19" s="24" t="s">
        <v>129</v>
      </c>
    </row>
    <row r="21" spans="2:7" x14ac:dyDescent="0.2">
      <c r="B21" s="25" t="s">
        <v>18</v>
      </c>
      <c r="C21" s="24" t="s">
        <v>130</v>
      </c>
    </row>
    <row r="22" spans="2:7" x14ac:dyDescent="0.2">
      <c r="C22" s="24" t="s">
        <v>131</v>
      </c>
    </row>
    <row r="25" spans="2:7" x14ac:dyDescent="0.2">
      <c r="B25" s="25" t="s">
        <v>21</v>
      </c>
      <c r="C25" s="24" t="s">
        <v>132</v>
      </c>
    </row>
    <row r="26" spans="2:7" x14ac:dyDescent="0.2">
      <c r="C26" s="24" t="s">
        <v>133</v>
      </c>
    </row>
    <row r="27" spans="2:7" x14ac:dyDescent="0.2">
      <c r="C27" s="24" t="s">
        <v>134</v>
      </c>
    </row>
    <row r="28" spans="2:7" x14ac:dyDescent="0.2">
      <c r="C28" s="24" t="s">
        <v>135</v>
      </c>
    </row>
    <row r="29" spans="2:7" x14ac:dyDescent="0.2">
      <c r="C29" s="24" t="s">
        <v>136</v>
      </c>
    </row>
    <row r="31" spans="2:7" ht="45.75" customHeight="1" x14ac:dyDescent="0.2">
      <c r="B31" s="32" t="s">
        <v>26</v>
      </c>
      <c r="C31" s="44" t="s">
        <v>137</v>
      </c>
      <c r="D31" s="44"/>
      <c r="E31" s="44"/>
      <c r="F31" s="44"/>
      <c r="G31" s="44"/>
    </row>
    <row r="33" spans="2:8" x14ac:dyDescent="0.2">
      <c r="B33" s="25" t="s">
        <v>30</v>
      </c>
      <c r="C33" s="26" t="s">
        <v>31</v>
      </c>
      <c r="D33" s="26" t="s">
        <v>32</v>
      </c>
      <c r="E33" s="26" t="s">
        <v>33</v>
      </c>
      <c r="F33" s="26" t="s">
        <v>34</v>
      </c>
      <c r="G33" s="26" t="s">
        <v>35</v>
      </c>
      <c r="H33" s="26" t="s">
        <v>36</v>
      </c>
    </row>
    <row r="34" spans="2:8" x14ac:dyDescent="0.2">
      <c r="C34" s="27">
        <f>'Meginmarkmið 2'!H10</f>
        <v>8.6666666666666661</v>
      </c>
      <c r="D34" s="27">
        <f>'Meginmarkmið 2'!H11</f>
        <v>5.333333333333333</v>
      </c>
      <c r="E34" s="27">
        <f>'Meginmarkmið 2'!H12</f>
        <v>5.666666666666667</v>
      </c>
      <c r="F34" s="27">
        <f>'Meginmarkmið 2'!H13</f>
        <v>8.3333333333333339</v>
      </c>
      <c r="G34" s="27">
        <f>'Meginmarkmið 2'!H14</f>
        <v>4</v>
      </c>
      <c r="H34" s="27">
        <f>'Meginmarkmið 2'!H26</f>
        <v>8.6666666666666661</v>
      </c>
    </row>
    <row r="36" spans="2:8" x14ac:dyDescent="0.2">
      <c r="C36" s="24" t="s">
        <v>138</v>
      </c>
    </row>
    <row r="40" spans="2:8" x14ac:dyDescent="0.2">
      <c r="B40" s="25" t="s">
        <v>43</v>
      </c>
      <c r="C40" s="24" t="s">
        <v>139</v>
      </c>
    </row>
    <row r="41" spans="2:8" x14ac:dyDescent="0.2">
      <c r="C41" s="24" t="s">
        <v>46</v>
      </c>
    </row>
  </sheetData>
  <mergeCells count="4">
    <mergeCell ref="B5:K5"/>
    <mergeCell ref="C31:G31"/>
    <mergeCell ref="C2:E2"/>
    <mergeCell ref="C3:E3"/>
  </mergeCells>
  <pageMargins left="0.7" right="0.7" top="0.75" bottom="0.75" header="0.3" footer="0.3"/>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21241-88FB-4F93-9803-CCED81D63FF1}">
  <sheetPr>
    <pageSetUpPr fitToPage="1"/>
  </sheetPr>
  <dimension ref="A2:S46"/>
  <sheetViews>
    <sheetView showGridLines="0" tabSelected="1" workbookViewId="0">
      <selection activeCell="B1" sqref="B1"/>
    </sheetView>
    <sheetView showGridLines="0" workbookViewId="1">
      <selection activeCell="I24" sqref="I24"/>
    </sheetView>
  </sheetViews>
  <sheetFormatPr defaultRowHeight="14.25" x14ac:dyDescent="0.2"/>
  <cols>
    <col min="1" max="1" width="9.140625" style="24"/>
    <col min="2" max="2" width="26.140625" style="24" customWidth="1"/>
    <col min="3" max="14" width="20.7109375" style="24" customWidth="1"/>
    <col min="15" max="16384" width="9.140625" style="24"/>
  </cols>
  <sheetData>
    <row r="2" spans="1:19" customFormat="1" ht="15" x14ac:dyDescent="0.25">
      <c r="A2" s="38"/>
      <c r="B2" s="30" t="s">
        <v>84</v>
      </c>
      <c r="C2" s="41" t="s">
        <v>85</v>
      </c>
      <c r="D2" s="41"/>
      <c r="E2" s="41"/>
      <c r="F2" s="38"/>
      <c r="G2" s="38"/>
      <c r="H2" s="38"/>
      <c r="I2" s="38"/>
      <c r="J2" s="38"/>
      <c r="K2" s="38"/>
      <c r="L2" s="38"/>
      <c r="M2" s="38"/>
      <c r="N2" s="38"/>
      <c r="O2" s="38"/>
      <c r="P2" s="38"/>
      <c r="Q2" s="38"/>
      <c r="R2" s="38"/>
      <c r="S2" s="38"/>
    </row>
    <row r="3" spans="1:19" customFormat="1" ht="15" x14ac:dyDescent="0.25">
      <c r="A3" s="38"/>
      <c r="B3" s="30" t="s">
        <v>86</v>
      </c>
      <c r="C3" s="41" t="s">
        <v>87</v>
      </c>
      <c r="D3" s="41"/>
      <c r="E3" s="41"/>
      <c r="F3" s="38"/>
      <c r="G3" s="38"/>
      <c r="H3" s="38"/>
      <c r="I3" s="38"/>
      <c r="J3" s="38"/>
      <c r="K3" s="38"/>
      <c r="L3" s="38"/>
      <c r="M3" s="38"/>
      <c r="N3" s="38"/>
      <c r="O3" s="38"/>
      <c r="P3" s="38"/>
      <c r="Q3" s="38"/>
      <c r="R3" s="38"/>
      <c r="S3" s="38"/>
    </row>
    <row r="5" spans="1:19" ht="22.5" x14ac:dyDescent="0.3">
      <c r="B5" s="42" t="s">
        <v>140</v>
      </c>
      <c r="C5" s="42"/>
      <c r="D5" s="42"/>
      <c r="E5" s="42"/>
      <c r="F5" s="42"/>
      <c r="G5" s="42"/>
      <c r="H5" s="42"/>
      <c r="I5" s="42"/>
      <c r="J5" s="42"/>
      <c r="K5" s="42"/>
      <c r="L5" s="42"/>
      <c r="M5" s="42"/>
      <c r="N5" s="42"/>
      <c r="O5" s="42"/>
      <c r="P5" s="42"/>
      <c r="Q5" s="42"/>
      <c r="R5" s="42"/>
      <c r="S5" s="42"/>
    </row>
    <row r="7" spans="1:19" x14ac:dyDescent="0.2">
      <c r="B7" s="25" t="s">
        <v>5</v>
      </c>
      <c r="C7" s="24" t="s">
        <v>141</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142</v>
      </c>
    </row>
    <row r="19" spans="2:3" x14ac:dyDescent="0.2">
      <c r="B19" s="25" t="s">
        <v>16</v>
      </c>
      <c r="C19" s="24" t="s">
        <v>52</v>
      </c>
    </row>
    <row r="21" spans="2:3" x14ac:dyDescent="0.2">
      <c r="B21" s="25" t="s">
        <v>18</v>
      </c>
      <c r="C21" s="24" t="s">
        <v>143</v>
      </c>
    </row>
    <row r="22" spans="2:3" x14ac:dyDescent="0.2">
      <c r="C22" s="24" t="s">
        <v>144</v>
      </c>
    </row>
    <row r="23" spans="2:3" x14ac:dyDescent="0.2">
      <c r="C23" s="24" t="s">
        <v>145</v>
      </c>
    </row>
    <row r="25" spans="2:3" x14ac:dyDescent="0.2">
      <c r="B25" s="25" t="s">
        <v>21</v>
      </c>
      <c r="C25" s="24" t="s">
        <v>146</v>
      </c>
    </row>
    <row r="26" spans="2:3" x14ac:dyDescent="0.2">
      <c r="C26" s="24" t="s">
        <v>147</v>
      </c>
    </row>
    <row r="27" spans="2:3" x14ac:dyDescent="0.2">
      <c r="C27" s="24" t="s">
        <v>148</v>
      </c>
    </row>
    <row r="28" spans="2:3" x14ac:dyDescent="0.2">
      <c r="C28" s="24" t="s">
        <v>149</v>
      </c>
    </row>
    <row r="29" spans="2:3" ht="15" x14ac:dyDescent="0.25">
      <c r="C29" s="28" t="s">
        <v>150</v>
      </c>
    </row>
    <row r="31" spans="2:3" x14ac:dyDescent="0.2">
      <c r="B31" s="25" t="s">
        <v>26</v>
      </c>
      <c r="C31" s="24" t="s">
        <v>151</v>
      </c>
    </row>
    <row r="32" spans="2:3" x14ac:dyDescent="0.2">
      <c r="C32" s="24" t="s">
        <v>152</v>
      </c>
    </row>
    <row r="33" spans="2:8" x14ac:dyDescent="0.2">
      <c r="C33" s="24" t="s">
        <v>153</v>
      </c>
    </row>
    <row r="35" spans="2:8" x14ac:dyDescent="0.2">
      <c r="B35" s="25" t="s">
        <v>30</v>
      </c>
      <c r="C35" s="26" t="s">
        <v>31</v>
      </c>
      <c r="D35" s="26" t="s">
        <v>32</v>
      </c>
      <c r="E35" s="26" t="s">
        <v>33</v>
      </c>
      <c r="F35" s="26" t="s">
        <v>34</v>
      </c>
      <c r="G35" s="26" t="s">
        <v>35</v>
      </c>
      <c r="H35" s="26" t="s">
        <v>36</v>
      </c>
    </row>
    <row r="36" spans="2:8" x14ac:dyDescent="0.2">
      <c r="C36" s="27">
        <f>'Meginmarkmið 1'!H9</f>
        <v>8.6666666666666661</v>
      </c>
      <c r="D36" s="27">
        <f>'Meginmarkmið 1'!H10</f>
        <v>9</v>
      </c>
      <c r="E36" s="27">
        <f>'Meginmarkmið 1'!H11</f>
        <v>9.3333333333333339</v>
      </c>
      <c r="F36" s="27">
        <f>'Meginmarkmið 1'!H12</f>
        <v>6</v>
      </c>
      <c r="G36" s="27">
        <f>'Meginmarkmið 1'!H13</f>
        <v>7</v>
      </c>
      <c r="H36" s="27">
        <f>'Meginmarkmið 1'!H25</f>
        <v>8.3333333333333339</v>
      </c>
    </row>
    <row r="38" spans="2:8" x14ac:dyDescent="0.2">
      <c r="C38" s="24" t="s">
        <v>102</v>
      </c>
    </row>
    <row r="39" spans="2:8" x14ac:dyDescent="0.2">
      <c r="C39" s="24" t="s">
        <v>154</v>
      </c>
    </row>
    <row r="40" spans="2:8" x14ac:dyDescent="0.2">
      <c r="C40" s="24" t="s">
        <v>155</v>
      </c>
    </row>
    <row r="45" spans="2:8" x14ac:dyDescent="0.2">
      <c r="B45" s="25" t="s">
        <v>43</v>
      </c>
      <c r="C45" s="24" t="s">
        <v>105</v>
      </c>
    </row>
    <row r="46" spans="2:8" x14ac:dyDescent="0.2">
      <c r="C46" s="24" t="s">
        <v>156</v>
      </c>
    </row>
  </sheetData>
  <mergeCells count="3">
    <mergeCell ref="B5:S5"/>
    <mergeCell ref="C2:E2"/>
    <mergeCell ref="C3:E3"/>
  </mergeCells>
  <hyperlinks>
    <hyperlink ref="C29" r:id="rId1" xr:uid="{27A49D8A-54DB-446B-9B47-9C64C42C86EE}"/>
  </hyperlinks>
  <pageMargins left="0.7" right="0.7" top="0.75" bottom="0.75" header="0.3" footer="0.3"/>
  <pageSetup paperSize="9" scale="7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707AC-100D-4400-B6A9-FF5DF26E14B9}">
  <sheetPr>
    <pageSetUpPr fitToPage="1"/>
  </sheetPr>
  <dimension ref="A2:S45"/>
  <sheetViews>
    <sheetView showGridLines="0" workbookViewId="0">
      <selection activeCell="A3" sqref="A2:XFD3"/>
    </sheetView>
    <sheetView showGridLines="0" workbookViewId="1">
      <selection activeCell="I24" sqref="I24"/>
    </sheetView>
  </sheetViews>
  <sheetFormatPr defaultRowHeight="14.25" x14ac:dyDescent="0.2"/>
  <cols>
    <col min="1" max="1" width="9.140625" style="24"/>
    <col min="2" max="2" width="26.140625" style="24" customWidth="1"/>
    <col min="3" max="8" width="20.7109375" style="24" customWidth="1"/>
    <col min="9" max="16384" width="9.140625" style="24"/>
  </cols>
  <sheetData>
    <row r="2" spans="1:19" customFormat="1" ht="15" x14ac:dyDescent="0.25">
      <c r="A2" s="38"/>
      <c r="B2" s="30" t="s">
        <v>84</v>
      </c>
      <c r="C2" s="41" t="s">
        <v>85</v>
      </c>
      <c r="D2" s="41"/>
      <c r="E2" s="41"/>
      <c r="F2" s="38"/>
      <c r="G2" s="38"/>
      <c r="H2" s="38"/>
      <c r="I2" s="38"/>
      <c r="J2" s="38"/>
      <c r="K2" s="38"/>
      <c r="L2" s="38"/>
      <c r="M2" s="38"/>
      <c r="N2" s="38"/>
      <c r="O2" s="38"/>
      <c r="P2" s="38"/>
      <c r="Q2" s="38"/>
      <c r="R2" s="38"/>
      <c r="S2" s="38"/>
    </row>
    <row r="3" spans="1:19" customFormat="1" ht="15" x14ac:dyDescent="0.25">
      <c r="A3" s="38"/>
      <c r="B3" s="30" t="s">
        <v>86</v>
      </c>
      <c r="C3" s="41" t="s">
        <v>87</v>
      </c>
      <c r="D3" s="41"/>
      <c r="E3" s="41"/>
      <c r="F3" s="38"/>
      <c r="G3" s="38"/>
      <c r="H3" s="38"/>
      <c r="I3" s="38"/>
      <c r="J3" s="38"/>
      <c r="K3" s="38"/>
      <c r="L3" s="38"/>
      <c r="M3" s="38"/>
      <c r="N3" s="38"/>
      <c r="O3" s="38"/>
      <c r="P3" s="38"/>
      <c r="Q3" s="38"/>
      <c r="R3" s="38"/>
      <c r="S3" s="38"/>
    </row>
    <row r="5" spans="1:19" ht="22.5" x14ac:dyDescent="0.3">
      <c r="B5" s="36" t="s">
        <v>157</v>
      </c>
      <c r="C5" s="36"/>
      <c r="D5" s="36"/>
      <c r="E5" s="36"/>
      <c r="F5" s="36"/>
      <c r="G5" s="36"/>
      <c r="H5" s="36"/>
      <c r="I5" s="36"/>
      <c r="J5" s="36"/>
      <c r="K5" s="36"/>
    </row>
    <row r="7" spans="1:19" x14ac:dyDescent="0.2">
      <c r="B7" s="25" t="s">
        <v>5</v>
      </c>
      <c r="C7" s="24" t="s">
        <v>158</v>
      </c>
    </row>
    <row r="10" spans="1:19" x14ac:dyDescent="0.2">
      <c r="B10" s="25" t="s">
        <v>8</v>
      </c>
      <c r="C10" s="24" t="s">
        <v>9</v>
      </c>
    </row>
    <row r="11" spans="1:19" x14ac:dyDescent="0.2">
      <c r="B11" s="25" t="s">
        <v>10</v>
      </c>
      <c r="C11" s="24" t="s">
        <v>9</v>
      </c>
    </row>
    <row r="13" spans="1:19" x14ac:dyDescent="0.2">
      <c r="B13" s="25" t="s">
        <v>11</v>
      </c>
      <c r="C13" s="24" t="s">
        <v>12</v>
      </c>
    </row>
    <row r="14" spans="1:19" x14ac:dyDescent="0.2">
      <c r="C14" s="24" t="s">
        <v>159</v>
      </c>
    </row>
    <row r="15" spans="1:19" x14ac:dyDescent="0.2">
      <c r="C15" s="24" t="s">
        <v>160</v>
      </c>
    </row>
    <row r="19" spans="2:7" x14ac:dyDescent="0.2">
      <c r="B19" s="25" t="s">
        <v>16</v>
      </c>
      <c r="C19" s="24" t="s">
        <v>112</v>
      </c>
    </row>
    <row r="21" spans="2:7" x14ac:dyDescent="0.2">
      <c r="B21" s="25" t="s">
        <v>18</v>
      </c>
      <c r="C21" s="24" t="s">
        <v>161</v>
      </c>
    </row>
    <row r="25" spans="2:7" x14ac:dyDescent="0.2">
      <c r="B25" s="25" t="s">
        <v>21</v>
      </c>
      <c r="C25" s="24" t="s">
        <v>162</v>
      </c>
    </row>
    <row r="26" spans="2:7" x14ac:dyDescent="0.2">
      <c r="C26" s="24" t="s">
        <v>163</v>
      </c>
    </row>
    <row r="27" spans="2:7" x14ac:dyDescent="0.2">
      <c r="C27" s="24" t="s">
        <v>164</v>
      </c>
    </row>
    <row r="31" spans="2:7" x14ac:dyDescent="0.2">
      <c r="B31" s="25" t="s">
        <v>26</v>
      </c>
      <c r="C31" s="45" t="s">
        <v>165</v>
      </c>
      <c r="D31" s="45"/>
      <c r="E31" s="45"/>
      <c r="F31" s="45"/>
      <c r="G31" s="45"/>
    </row>
    <row r="35" spans="2:8" x14ac:dyDescent="0.2">
      <c r="B35" s="25" t="s">
        <v>30</v>
      </c>
      <c r="C35" s="26" t="s">
        <v>31</v>
      </c>
      <c r="D35" s="26" t="s">
        <v>32</v>
      </c>
      <c r="E35" s="26" t="s">
        <v>33</v>
      </c>
      <c r="F35" s="26" t="s">
        <v>34</v>
      </c>
      <c r="G35" s="26" t="s">
        <v>35</v>
      </c>
      <c r="H35" s="26" t="s">
        <v>36</v>
      </c>
    </row>
    <row r="36" spans="2:8" x14ac:dyDescent="0.2">
      <c r="C36" s="27">
        <f>'Meginmarkmið 1'!H32</f>
        <v>9</v>
      </c>
      <c r="D36" s="27">
        <f>'Meginmarkmið 1'!H33</f>
        <v>9.3333333333333339</v>
      </c>
      <c r="E36" s="27">
        <f>'Meginmarkmið 1'!H34</f>
        <v>7</v>
      </c>
      <c r="F36" s="27">
        <f>'Meginmarkmið 1'!H35</f>
        <v>6.666666666666667</v>
      </c>
      <c r="G36" s="27">
        <f>'Meginmarkmið 1'!H36</f>
        <v>8.3333333333333339</v>
      </c>
      <c r="H36" s="27">
        <f>'Meginmarkmið 1'!H48</f>
        <v>7.666666666666667</v>
      </c>
    </row>
    <row r="38" spans="2:8" x14ac:dyDescent="0.2">
      <c r="C38" s="24" t="s">
        <v>166</v>
      </c>
    </row>
    <row r="45" spans="2:8" x14ac:dyDescent="0.2">
      <c r="B45" s="25" t="s">
        <v>43</v>
      </c>
      <c r="C45" s="24" t="s">
        <v>167</v>
      </c>
    </row>
  </sheetData>
  <mergeCells count="3">
    <mergeCell ref="C31:G31"/>
    <mergeCell ref="C2:E2"/>
    <mergeCell ref="C3:E3"/>
  </mergeCells>
  <pageMargins left="0.7" right="0.7" top="0.75" bottom="0.75" header="0.3" footer="0.3"/>
  <pageSetup paperSize="9" scale="7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1D7829D6C84548855CD93C9F4761E3" ma:contentTypeVersion="2" ma:contentTypeDescription="Create a new document." ma:contentTypeScope="" ma:versionID="776feccf87ca7c18de3a3db9920ca8ab">
  <xsd:schema xmlns:xsd="http://www.w3.org/2001/XMLSchema" xmlns:xs="http://www.w3.org/2001/XMLSchema" xmlns:p="http://schemas.microsoft.com/office/2006/metadata/properties" xmlns:ns2="37110a9e-326e-47d9-b69b-c1e42d96f606" targetNamespace="http://schemas.microsoft.com/office/2006/metadata/properties" ma:root="true" ma:fieldsID="4c3f595175a416fe04089c34c5a78532" ns2:_="">
    <xsd:import namespace="37110a9e-326e-47d9-b69b-c1e42d96f60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110a9e-326e-47d9-b69b-c1e42d96f6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B1E349-3F25-46BA-91B8-C9C3B585C207}">
  <ds:schemaRefs>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 ds:uri="37110a9e-326e-47d9-b69b-c1e42d96f606"/>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BE643B4-585F-47B0-983C-DB4A1D8C6AD8}">
  <ds:schemaRefs>
    <ds:schemaRef ds:uri="http://schemas.microsoft.com/sharepoint/v3/contenttype/forms"/>
  </ds:schemaRefs>
</ds:datastoreItem>
</file>

<file path=customXml/itemProps3.xml><?xml version="1.0" encoding="utf-8"?>
<ds:datastoreItem xmlns:ds="http://schemas.openxmlformats.org/officeDocument/2006/customXml" ds:itemID="{3FE8F9AB-FEBA-4842-8545-38D9FCC90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110a9e-326e-47d9-b69b-c1e42d96f6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27</vt:i4>
      </vt:variant>
    </vt:vector>
  </HeadingPairs>
  <TitlesOfParts>
    <vt:vector size="62" baseType="lpstr">
      <vt:lpstr>Samantekið</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24</vt:lpstr>
      <vt:lpstr>25</vt:lpstr>
      <vt:lpstr>26</vt:lpstr>
      <vt:lpstr>27</vt:lpstr>
      <vt:lpstr>29</vt:lpstr>
      <vt:lpstr>30</vt:lpstr>
      <vt:lpstr>Meginmarkmið 1</vt:lpstr>
      <vt:lpstr>Meginmarkmið 2</vt:lpstr>
      <vt:lpstr>Meginmarkmið 3</vt:lpstr>
      <vt:lpstr>Meginmarkmið 4</vt:lpstr>
      <vt:lpstr>Meginmarkmið 5</vt:lpstr>
      <vt:lpstr>Meginmarkmið 6</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'24'!Print_Area</vt:lpstr>
      <vt:lpstr>'25'!Print_Area</vt:lpstr>
      <vt:lpstr>'26'!Print_Area</vt:lpstr>
      <vt:lpstr>'27'!Print_Area</vt:lpstr>
      <vt:lpstr>'29'!Print_Area</vt:lpstr>
      <vt:lpstr>'3'!Print_Area</vt:lpstr>
      <vt:lpstr>'30'!Print_Area</vt:lpstr>
      <vt:lpstr>'4'!Print_Area</vt:lpstr>
      <vt:lpstr>'5'!Print_Area</vt:lpstr>
      <vt:lpstr>'6'!Print_Area</vt:lpstr>
      <vt:lpstr>'7'!Print_Area</vt:lpstr>
      <vt:lpstr>'8'!Print_Area</vt:lpstr>
      <vt:lpstr>'9'!Print_Area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Guðmundur H. Gunnarsson</dc:creator>
  <cp:keywords/>
  <dc:description/>
  <cp:lastModifiedBy>Sindri Viðarsson</cp:lastModifiedBy>
  <cp:revision/>
  <cp:lastPrinted>2020-10-05T09:05:46Z</cp:lastPrinted>
  <dcterms:created xsi:type="dcterms:W3CDTF">2019-10-25T08:55:26Z</dcterms:created>
  <dcterms:modified xsi:type="dcterms:W3CDTF">2020-10-24T10:50:37Z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0x010100961D7829D6C84548855CD93C9F4761E3</vt:lpwstr>
  </property>
</Properties>
</file>